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0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AUDITYROPO/Shared Documents/STaRZ/05 Final vystupy/"/>
    </mc:Choice>
  </mc:AlternateContent>
  <xr:revisionPtr revIDLastSave="5" documentId="8_{81D49F7A-C0ED-45A8-B35A-1A18B2FF61EC}" xr6:coauthVersionLast="47" xr6:coauthVersionMax="47" xr10:uidLastSave="{15551F30-4407-4E62-BEE3-68791FB7AE45}"/>
  <bookViews>
    <workbookView xWindow="-120" yWindow="-120" windowWidth="29040" windowHeight="15840" xr2:uid="{1C1AFC97-11F1-4305-B0F0-491DB03C8B07}"/>
  </bookViews>
  <sheets>
    <sheet name="OBSAH" sheetId="70" r:id="rId1"/>
    <sheet name="Tabuľka 1" sheetId="1" r:id="rId2"/>
    <sheet name="Tabuľka 2" sheetId="2" r:id="rId3"/>
    <sheet name="Tabuľka 3" sheetId="3" r:id="rId4"/>
    <sheet name="Tabuľka 4" sheetId="4" r:id="rId5"/>
    <sheet name="Tabuľka 5" sheetId="17" r:id="rId6"/>
    <sheet name="Tabuľka 6" sheetId="5" r:id="rId7"/>
    <sheet name="Tabuľka 7" sheetId="62" r:id="rId8"/>
    <sheet name="Tabuľka 8" sheetId="6" r:id="rId9"/>
    <sheet name="Tabuľka 9" sheetId="63" r:id="rId10"/>
    <sheet name="Tabuľka 10" sheetId="64" r:id="rId11"/>
    <sheet name="Tabuľka 11" sheetId="65" r:id="rId12"/>
    <sheet name="Tabuľka 12" sheetId="66" r:id="rId13"/>
    <sheet name="Tabuľka 13" sheetId="67" r:id="rId14"/>
    <sheet name="Tabuľka 14" sheetId="7" r:id="rId15"/>
    <sheet name="Tabuľka 15" sheetId="8" r:id="rId16"/>
    <sheet name="Tabuľka 16" sheetId="10" r:id="rId17"/>
    <sheet name="Tabuľka 17" sheetId="11" r:id="rId18"/>
    <sheet name="Tabuľka 18" sheetId="19" r:id="rId19"/>
    <sheet name="Tabuľka 19" sheetId="21" r:id="rId20"/>
    <sheet name="Tabuľka 20" sheetId="20" r:id="rId21"/>
    <sheet name="Tabuľka 21" sheetId="22" r:id="rId22"/>
    <sheet name="Tabuľka 22" sheetId="23" r:id="rId23"/>
    <sheet name="Tabuľka 23" sheetId="24" r:id="rId24"/>
    <sheet name="Tabuľka 24" sheetId="12" r:id="rId25"/>
    <sheet name="Tabuľka 25" sheetId="13" r:id="rId26"/>
    <sheet name="Tabuľka 26" sheetId="14" r:id="rId27"/>
    <sheet name="Tabuľka 27" sheetId="25" r:id="rId28"/>
    <sheet name="Tabuľka 28" sheetId="26" r:id="rId29"/>
    <sheet name="Graf 1" sheetId="27" r:id="rId30"/>
    <sheet name="Graf 2" sheetId="28" r:id="rId31"/>
    <sheet name="Graf 3" sheetId="29" r:id="rId32"/>
    <sheet name="Graf 4" sheetId="30" r:id="rId33"/>
    <sheet name="Graf 5" sheetId="31" r:id="rId34"/>
    <sheet name="Graf 6" sheetId="32" r:id="rId35"/>
    <sheet name="Graf 7" sheetId="33" r:id="rId36"/>
    <sheet name="Graf 8" sheetId="34" r:id="rId37"/>
    <sheet name="Graf 9" sheetId="68" r:id="rId38"/>
    <sheet name="Graf 10" sheetId="69" r:id="rId39"/>
    <sheet name="Graf 11" sheetId="35" r:id="rId40"/>
    <sheet name="Graf 12" sheetId="36" r:id="rId41"/>
    <sheet name="Graf 13" sheetId="37" r:id="rId42"/>
    <sheet name="Graf 14" sheetId="38" r:id="rId43"/>
    <sheet name="Graf 15" sheetId="9" r:id="rId44"/>
    <sheet name="Graf 16" sheetId="15" r:id="rId45"/>
    <sheet name="Graf 17" sheetId="16" r:id="rId46"/>
    <sheet name="Graf 18" sheetId="61" r:id="rId47"/>
    <sheet name="Graf 19" sheetId="42" r:id="rId48"/>
    <sheet name="Graf 20" sheetId="43" r:id="rId49"/>
    <sheet name="Graf 21" sheetId="44" r:id="rId50"/>
    <sheet name="Graf 22" sheetId="45" r:id="rId51"/>
    <sheet name="Graf 23" sheetId="46" r:id="rId52"/>
    <sheet name="Graf 24" sheetId="47" r:id="rId53"/>
    <sheet name="Graf 25" sheetId="48" r:id="rId54"/>
    <sheet name="Graf 26" sheetId="49" r:id="rId55"/>
    <sheet name="Graf 27" sheetId="50" r:id="rId56"/>
    <sheet name="Graf 28" sheetId="51" r:id="rId57"/>
    <sheet name="Graf 29" sheetId="52" r:id="rId58"/>
    <sheet name="Graf 30" sheetId="53" r:id="rId59"/>
    <sheet name="Graf 31" sheetId="54" r:id="rId60"/>
    <sheet name="Graf 32" sheetId="55" r:id="rId61"/>
    <sheet name="Graf 33" sheetId="56" r:id="rId62"/>
    <sheet name="Graf 34" sheetId="57" r:id="rId63"/>
    <sheet name="Graf 35" sheetId="58" r:id="rId64"/>
    <sheet name="Graf 36" sheetId="59" r:id="rId65"/>
    <sheet name="Graf 37" sheetId="60" r:id="rId66"/>
    <sheet name="Graf 38" sheetId="39" r:id="rId67"/>
    <sheet name="Graf 39" sheetId="40" r:id="rId68"/>
    <sheet name="Graf 40" sheetId="41" r:id="rId69"/>
  </sheets>
  <definedNames>
    <definedName name="_Toc72499228" localSheetId="39">'Graf 11'!$A$1</definedName>
    <definedName name="_Toc72499228" localSheetId="40">'Graf 12'!$A$1</definedName>
    <definedName name="_Toc72499228" localSheetId="1">'Tabuľka 1'!$A$1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12" l="1"/>
  <c r="A4" i="41"/>
  <c r="A4" i="40"/>
  <c r="A4" i="39"/>
  <c r="A4" i="60"/>
  <c r="A4" i="59"/>
  <c r="A4" i="58"/>
  <c r="A4" i="57"/>
  <c r="A4" i="56"/>
  <c r="A4" i="55"/>
  <c r="A4" i="54"/>
  <c r="A4" i="53"/>
  <c r="A4" i="52"/>
  <c r="A4" i="51"/>
  <c r="A4" i="50"/>
  <c r="A4" i="49"/>
  <c r="A4" i="48"/>
  <c r="A4" i="47"/>
  <c r="A4" i="46"/>
  <c r="A4" i="45"/>
  <c r="A4" i="44"/>
  <c r="A4" i="43"/>
  <c r="A4" i="42"/>
  <c r="A4" i="61"/>
  <c r="A4" i="16"/>
  <c r="A4" i="15"/>
  <c r="A4" i="9"/>
  <c r="A4" i="38"/>
  <c r="A4" i="37"/>
  <c r="A4" i="36"/>
  <c r="A4" i="35"/>
  <c r="A4" i="69"/>
  <c r="A4" i="68"/>
  <c r="A4" i="34"/>
  <c r="A4" i="33"/>
  <c r="A4" i="32"/>
  <c r="A4" i="31"/>
  <c r="A4" i="30"/>
  <c r="A4" i="29"/>
  <c r="A4" i="28"/>
  <c r="A4" i="27"/>
  <c r="A4" i="26"/>
  <c r="A4" i="25"/>
  <c r="A4" i="14"/>
  <c r="A4" i="13"/>
  <c r="A4" i="12"/>
  <c r="A4" i="24"/>
  <c r="A4" i="23"/>
  <c r="A4" i="22"/>
  <c r="A4" i="20"/>
  <c r="A4" i="21"/>
  <c r="A4" i="19"/>
  <c r="A4" i="11"/>
  <c r="A4" i="10"/>
  <c r="A4" i="8"/>
  <c r="A4" i="7"/>
  <c r="A4" i="67"/>
  <c r="A4" i="66"/>
  <c r="A4" i="65"/>
  <c r="A4" i="64"/>
  <c r="A4" i="63"/>
  <c r="A4" i="6"/>
  <c r="A4" i="62"/>
  <c r="A4" i="5"/>
  <c r="A4" i="17"/>
  <c r="A4" i="4"/>
  <c r="A4" i="3"/>
  <c r="A4" i="2"/>
  <c r="A4" i="1"/>
  <c r="B6" i="70"/>
  <c r="B7" i="70"/>
  <c r="B8" i="70"/>
  <c r="B9" i="70"/>
  <c r="B10" i="70"/>
  <c r="B11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48" i="70"/>
  <c r="B49" i="70"/>
  <c r="B50" i="70"/>
  <c r="B51" i="70"/>
  <c r="B52" i="70"/>
  <c r="B53" i="70"/>
  <c r="B54" i="70"/>
  <c r="B55" i="70"/>
  <c r="B56" i="70"/>
  <c r="B57" i="70"/>
  <c r="B58" i="70"/>
  <c r="B59" i="70"/>
  <c r="B60" i="70"/>
  <c r="B61" i="70"/>
  <c r="B62" i="70"/>
  <c r="B63" i="70"/>
  <c r="B64" i="70"/>
  <c r="B65" i="70"/>
  <c r="B66" i="70"/>
  <c r="B67" i="70"/>
  <c r="B68" i="70"/>
  <c r="B69" i="70"/>
  <c r="B70" i="70"/>
  <c r="B71" i="70"/>
  <c r="B72" i="70"/>
  <c r="B73" i="70"/>
  <c r="B5" i="70"/>
  <c r="C56" i="70" a="1"/>
  <c r="C52" i="70" a="1"/>
  <c r="C13" i="70" a="1"/>
  <c r="C8" i="70" a="1"/>
  <c r="C51" i="70" a="1"/>
  <c r="C60" i="70" a="1"/>
  <c r="C34" i="70" a="1"/>
  <c r="C14" i="70" a="1"/>
  <c r="C37" i="70" a="1"/>
  <c r="C21" i="70" a="1"/>
  <c r="C45" i="70" a="1"/>
  <c r="C39" i="70" a="1"/>
  <c r="C12" i="70" a="1"/>
  <c r="C68" i="70" a="1"/>
  <c r="C25" i="70" a="1"/>
  <c r="C38" i="70" a="1"/>
  <c r="C19" i="70" a="1"/>
  <c r="C67" i="70" a="1"/>
  <c r="C46" i="70" a="1"/>
  <c r="C7" i="70" a="1"/>
  <c r="C35" i="70" a="1"/>
  <c r="C18" i="70" a="1"/>
  <c r="C73" i="70" a="1"/>
  <c r="C10" i="70" a="1"/>
  <c r="C40" i="70" a="1"/>
  <c r="C55" i="70" a="1"/>
  <c r="C49" i="70" a="1"/>
  <c r="C6" i="70" a="1"/>
  <c r="C28" i="70" a="1"/>
  <c r="C26" i="70" a="1"/>
  <c r="C11" i="70" a="1"/>
  <c r="C65" i="70" a="1"/>
  <c r="C9" i="70" a="1"/>
  <c r="C36" i="70" a="1"/>
  <c r="C44" i="70" a="1"/>
  <c r="C58" i="70" a="1"/>
  <c r="C22" i="70" a="1"/>
  <c r="C59" i="70" a="1"/>
  <c r="C62" i="70" a="1"/>
  <c r="C30" i="70" a="1"/>
  <c r="C32" i="70" a="1"/>
  <c r="C66" i="70" a="1"/>
  <c r="C27" i="70" a="1"/>
  <c r="C54" i="70" a="1"/>
  <c r="C41" i="70" a="1"/>
  <c r="C61" i="70" a="1"/>
  <c r="C53" i="70" a="1"/>
  <c r="C31" i="70" a="1"/>
  <c r="C23" i="70" a="1"/>
  <c r="C72" i="70" a="1"/>
  <c r="C16" i="70" a="1"/>
  <c r="C57" i="70" a="1"/>
  <c r="C43" i="70" a="1"/>
  <c r="C69" i="70" a="1"/>
  <c r="C63" i="70" a="1"/>
  <c r="C50" i="70" a="1"/>
  <c r="C17" i="70" a="1"/>
  <c r="C29" i="70" a="1"/>
  <c r="C5" i="70" a="1"/>
  <c r="C24" i="70" a="1"/>
  <c r="C20" i="70" a="1"/>
  <c r="C48" i="70" a="1"/>
  <c r="C47" i="70" a="1"/>
  <c r="C64" i="70" a="1"/>
  <c r="C71" i="70" a="1"/>
  <c r="C70" i="70" a="1"/>
  <c r="C15" i="70" a="1"/>
  <c r="C33" i="70" a="1"/>
  <c r="C42" i="70" a="1"/>
  <c r="C5" i="70" l="1"/>
  <c r="C66" i="70"/>
  <c r="C62" i="70"/>
  <c r="C58" i="70"/>
  <c r="C54" i="70"/>
  <c r="C46" i="70"/>
  <c r="C42" i="70"/>
  <c r="C38" i="70"/>
  <c r="C34" i="70"/>
  <c r="C30" i="70"/>
  <c r="C26" i="70"/>
  <c r="C22" i="70"/>
  <c r="C18" i="70"/>
  <c r="C14" i="70"/>
  <c r="C10" i="70"/>
  <c r="C70" i="70"/>
  <c r="C50" i="70"/>
  <c r="C69" i="70"/>
  <c r="C65" i="70"/>
  <c r="C61" i="70"/>
  <c r="C57" i="70"/>
  <c r="C49" i="70"/>
  <c r="C45" i="70"/>
  <c r="C41" i="70"/>
  <c r="C37" i="70"/>
  <c r="C33" i="70"/>
  <c r="C29" i="70"/>
  <c r="C25" i="70"/>
  <c r="C21" i="70"/>
  <c r="C17" i="70"/>
  <c r="C13" i="70"/>
  <c r="C9" i="70"/>
  <c r="C73" i="70"/>
  <c r="C53" i="70"/>
  <c r="C72" i="70"/>
  <c r="C68" i="70"/>
  <c r="C64" i="70"/>
  <c r="C60" i="70"/>
  <c r="C56" i="70"/>
  <c r="C52" i="70"/>
  <c r="C48" i="70"/>
  <c r="C44" i="70"/>
  <c r="C40" i="70"/>
  <c r="C36" i="70"/>
  <c r="C32" i="70"/>
  <c r="C28" i="70"/>
  <c r="C24" i="70"/>
  <c r="C20" i="70"/>
  <c r="C16" i="70"/>
  <c r="C12" i="70"/>
  <c r="C8" i="70"/>
  <c r="C71" i="70"/>
  <c r="C67" i="70"/>
  <c r="C63" i="70"/>
  <c r="C59" i="70"/>
  <c r="C55" i="70"/>
  <c r="C51" i="70"/>
  <c r="C47" i="70"/>
  <c r="C43" i="70"/>
  <c r="C39" i="70"/>
  <c r="C35" i="70"/>
  <c r="C31" i="70"/>
  <c r="C27" i="70"/>
  <c r="C23" i="70"/>
  <c r="C19" i="70"/>
  <c r="C15" i="70"/>
  <c r="C11" i="70"/>
  <c r="C7" i="70"/>
  <c r="C6" i="70"/>
  <c r="D8" i="50"/>
  <c r="D9" i="50"/>
  <c r="D10" i="50"/>
  <c r="D11" i="50"/>
  <c r="D12" i="50"/>
  <c r="D13" i="50"/>
  <c r="D14" i="50"/>
  <c r="D15" i="50"/>
  <c r="D16" i="50"/>
  <c r="D17" i="50"/>
  <c r="D18" i="50"/>
  <c r="D19" i="50"/>
  <c r="D20" i="50"/>
  <c r="D21" i="50"/>
  <c r="D22" i="50"/>
  <c r="D23" i="50"/>
  <c r="D7" i="50"/>
  <c r="C17" i="49"/>
  <c r="D17" i="49"/>
  <c r="E17" i="49"/>
  <c r="C18" i="49"/>
  <c r="D18" i="49"/>
  <c r="E18" i="49"/>
  <c r="C19" i="49"/>
  <c r="D19" i="49"/>
  <c r="E19" i="49"/>
  <c r="B18" i="49"/>
  <c r="B19" i="49"/>
  <c r="B17" i="49"/>
  <c r="D8" i="32" l="1"/>
  <c r="D9" i="32"/>
  <c r="D10" i="32"/>
  <c r="D11" i="32"/>
  <c r="D12" i="32"/>
  <c r="D13" i="32"/>
  <c r="D14" i="32"/>
  <c r="D7" i="32"/>
  <c r="F12" i="26" l="1"/>
  <c r="E12" i="26"/>
  <c r="I11" i="26"/>
  <c r="H11" i="26"/>
  <c r="G10" i="26"/>
  <c r="G11" i="26" s="1"/>
  <c r="H9" i="26"/>
  <c r="I9" i="26" s="1"/>
  <c r="H8" i="26"/>
  <c r="I8" i="26" s="1"/>
  <c r="I7" i="26"/>
  <c r="I12" i="26" s="1"/>
  <c r="I13" i="26" s="1"/>
  <c r="H7" i="26"/>
  <c r="E8" i="17" l="1"/>
  <c r="E9" i="17"/>
  <c r="E10" i="17"/>
  <c r="E11" i="17"/>
  <c r="E12" i="17"/>
  <c r="E7" i="17"/>
  <c r="D8" i="17"/>
  <c r="D9" i="17"/>
  <c r="D10" i="17"/>
  <c r="D11" i="17"/>
  <c r="D12" i="17"/>
  <c r="D7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<sst xmlns="http://schemas.openxmlformats.org/spreadsheetml/2006/main" count="3673" uniqueCount="578">
  <si>
    <t>Výkonnostný audit STaRZ</t>
  </si>
  <si>
    <t>Dátová príloha</t>
  </si>
  <si>
    <t>Tabuľka/graf</t>
  </si>
  <si>
    <t>Odkaz</t>
  </si>
  <si>
    <t>Názov</t>
  </si>
  <si>
    <t>OBSAH</t>
  </si>
  <si>
    <t>Tabuľka 1</t>
  </si>
  <si>
    <t>Tabuľka 2</t>
  </si>
  <si>
    <t>Tabuľka 3</t>
  </si>
  <si>
    <t>Tabuľka 4</t>
  </si>
  <si>
    <t>Tabuľka 5</t>
  </si>
  <si>
    <t>Tabuľka 6</t>
  </si>
  <si>
    <t>Tabuľka 7</t>
  </si>
  <si>
    <t>Tabuľka 8</t>
  </si>
  <si>
    <t>Tabuľka 9</t>
  </si>
  <si>
    <t>Tabuľka 10</t>
  </si>
  <si>
    <t>Tabuľka 11</t>
  </si>
  <si>
    <t>Tabuľka 12</t>
  </si>
  <si>
    <t>Tabuľka 13</t>
  </si>
  <si>
    <t>Tabuľka 14</t>
  </si>
  <si>
    <t>Tabuľka 15</t>
  </si>
  <si>
    <t>Tabuľka 16</t>
  </si>
  <si>
    <t>Tabuľka 17</t>
  </si>
  <si>
    <t>Tabuľka 18</t>
  </si>
  <si>
    <t>Tabuľka 19</t>
  </si>
  <si>
    <t>Tabuľka 20</t>
  </si>
  <si>
    <t>Tabuľka 21</t>
  </si>
  <si>
    <t>Tabuľka 22</t>
  </si>
  <si>
    <t>Tabuľka 23</t>
  </si>
  <si>
    <t>Tabuľka 24</t>
  </si>
  <si>
    <t>Tabuľka 25</t>
  </si>
  <si>
    <t>Tabuľka 26</t>
  </si>
  <si>
    <t>Tabuľka 27</t>
  </si>
  <si>
    <t>Tabuľka 28</t>
  </si>
  <si>
    <t>Graf 1</t>
  </si>
  <si>
    <t>Graf 2</t>
  </si>
  <si>
    <t>Graf 3</t>
  </si>
  <si>
    <t>Graf 4</t>
  </si>
  <si>
    <t>Graf 5</t>
  </si>
  <si>
    <t>Graf 6</t>
  </si>
  <si>
    <t>Graf 7</t>
  </si>
  <si>
    <t>Graf 8</t>
  </si>
  <si>
    <t>Graf 9</t>
  </si>
  <si>
    <t>Graf 10</t>
  </si>
  <si>
    <t>Graf 11</t>
  </si>
  <si>
    <t>Graf 12</t>
  </si>
  <si>
    <t>Graf 13</t>
  </si>
  <si>
    <t>Graf 14</t>
  </si>
  <si>
    <t>Graf 15</t>
  </si>
  <si>
    <t>Graf 16</t>
  </si>
  <si>
    <t>Graf 17</t>
  </si>
  <si>
    <t>Graf 18</t>
  </si>
  <si>
    <t>Graf 19</t>
  </si>
  <si>
    <t>Graf 20</t>
  </si>
  <si>
    <t>Graf 21</t>
  </si>
  <si>
    <t>Graf 22</t>
  </si>
  <si>
    <t>Graf 23</t>
  </si>
  <si>
    <t>Graf 24</t>
  </si>
  <si>
    <t>Graf 25</t>
  </si>
  <si>
    <t>Graf 26</t>
  </si>
  <si>
    <t>Graf 27</t>
  </si>
  <si>
    <t>Graf 28</t>
  </si>
  <si>
    <t>Graf 29</t>
  </si>
  <si>
    <t>Graf 30</t>
  </si>
  <si>
    <t>Graf 31</t>
  </si>
  <si>
    <t>Graf 32</t>
  </si>
  <si>
    <t>Graf 33</t>
  </si>
  <si>
    <t>Graf 34</t>
  </si>
  <si>
    <t>Graf 35</t>
  </si>
  <si>
    <t>Graf 36</t>
  </si>
  <si>
    <t>Graf 37</t>
  </si>
  <si>
    <t>Graf 38</t>
  </si>
  <si>
    <t>Graf 39</t>
  </si>
  <si>
    <t>Graf 40</t>
  </si>
  <si>
    <t>Tabuľka</t>
  </si>
  <si>
    <t>Ceny základného vstupného na kúpaliskách STaRZ</t>
  </si>
  <si>
    <t>LK Tehelné pole</t>
  </si>
  <si>
    <t>LK Rosnička</t>
  </si>
  <si>
    <t>LK Rača</t>
  </si>
  <si>
    <t>LK Lamač</t>
  </si>
  <si>
    <t>LK Krasňany</t>
  </si>
  <si>
    <t>LK Delfín</t>
  </si>
  <si>
    <t>AZ Zlaté piesky</t>
  </si>
  <si>
    <t>Zdroj: STaRZ, 2021</t>
  </si>
  <si>
    <t>Ceny základného vstupného na kúpaliskách v okolí Bratislavy v roku 2020</t>
  </si>
  <si>
    <t>Kúpalisko</t>
  </si>
  <si>
    <t>Vstupné (eur)</t>
  </si>
  <si>
    <t xml:space="preserve">LK Matadorka </t>
  </si>
  <si>
    <t>LK AD HOC Malacky</t>
  </si>
  <si>
    <t>Bio Kamenný mlyn</t>
  </si>
  <si>
    <t>LK Pezinok</t>
  </si>
  <si>
    <t xml:space="preserve">LK Hainburg </t>
  </si>
  <si>
    <t>LK Prellenkirchen</t>
  </si>
  <si>
    <t>Parkbad Bruck an der Leitha</t>
  </si>
  <si>
    <t>Kúpalisko Lipót (2019)</t>
  </si>
  <si>
    <t>Zdroj: web stránky kúpalísk, spracovanie HMBA, 2021</t>
  </si>
  <si>
    <t>Ceny základného vstupného na jazerách v roku 2020</t>
  </si>
  <si>
    <t>Areál</t>
  </si>
  <si>
    <t>Slnečné jazerá</t>
  </si>
  <si>
    <t>Neusiedl am See</t>
  </si>
  <si>
    <t>Zdroj: STaRZ, web, 2021</t>
  </si>
  <si>
    <t>Ceny základného vstupného na plavárne v Bratislave v roku 2020</t>
  </si>
  <si>
    <t>Plaváreň</t>
  </si>
  <si>
    <t>Plaváreň Pasienky</t>
  </si>
  <si>
    <t>Plaváreň Iuventa</t>
  </si>
  <si>
    <t>Plaváreň Gaudeamus, Mokrohájska</t>
  </si>
  <si>
    <t xml:space="preserve">Školská plaváreň na Majerníkovej </t>
  </si>
  <si>
    <t>Hotel Nivy</t>
  </si>
  <si>
    <t>Plaváreň Central (Golem Club)</t>
  </si>
  <si>
    <t>Plaváreň Bory (Golem Club)</t>
  </si>
  <si>
    <t>Plaváreň Petržalka</t>
  </si>
  <si>
    <t>Plaváreň Na pántoch</t>
  </si>
  <si>
    <t>Zdroj: STaRZ, web stránky plavární, 2021</t>
  </si>
  <si>
    <t>Ceny letných kúpalísk v prepočte na objem bazénov</t>
  </si>
  <si>
    <t>Vstupné dnes (eur)</t>
  </si>
  <si>
    <t>Objem bazénov (m3)</t>
  </si>
  <si>
    <t>m3 bazénov / 1 eur</t>
  </si>
  <si>
    <t>Normalizovaná cena (eur)</t>
  </si>
  <si>
    <t>Zdroj: STaRZ, výpočet HMBA, 2021</t>
  </si>
  <si>
    <t>Ceny vstupného a nájmov na ZŠ Harmincova a O. Nepelu (eur)</t>
  </si>
  <si>
    <t>ZŠ Harmincova</t>
  </si>
  <si>
    <t>Základné vstupné pre verejnosť</t>
  </si>
  <si>
    <t>Nájom ľadovej plochy na podujatie (1 hod)</t>
  </si>
  <si>
    <t>Nájom ľadovej plochy pre školy (1 hod)</t>
  </si>
  <si>
    <t>ZŠ O. Nepelu</t>
  </si>
  <si>
    <t>Základné vstupné pre verejnosť (2 hod)</t>
  </si>
  <si>
    <t>Nájom ľadovej plochy na podujatie Hala I (5 hod)</t>
  </si>
  <si>
    <t>Nájom ľadovej plochy na podujatie Hala II (2,5 hod)</t>
  </si>
  <si>
    <t>Štadión</t>
  </si>
  <si>
    <t>Vstupné pre verejnosť (eur)</t>
  </si>
  <si>
    <t>Nájom pre kluby/hod (eur)</t>
  </si>
  <si>
    <t>Ľadová plocha (m2)</t>
  </si>
  <si>
    <t>Spotreba energií na m2/rok 2019 (eur)</t>
  </si>
  <si>
    <t>Spotreba energií na deň prevádzky/rok 2019 (eur)</t>
  </si>
  <si>
    <t>64 - 142</t>
  </si>
  <si>
    <t>56 - 75</t>
  </si>
  <si>
    <t>Ceny vstupného a nájmov pre kluby v bratislavských zimných štadiónoch (eur)</t>
  </si>
  <si>
    <t>Verejnosť</t>
  </si>
  <si>
    <t>Nájom pre kluby (hod)</t>
  </si>
  <si>
    <t>Nájom na komerčné podujatie (deň)</t>
  </si>
  <si>
    <t>56-75</t>
  </si>
  <si>
    <t>220 (1 hod)</t>
  </si>
  <si>
    <t>64-142</t>
  </si>
  <si>
    <t>ZŠ V. Dzurillu</t>
  </si>
  <si>
    <t>NA</t>
  </si>
  <si>
    <t>80-130</t>
  </si>
  <si>
    <t>Petržalský zimný štadión</t>
  </si>
  <si>
    <t>ICE Arena - ZŠ Lamač</t>
  </si>
  <si>
    <t>Zdroj: STaRZ, web stránky ZŠ, 2021</t>
  </si>
  <si>
    <t>Tržby zo vstupného a nájmov v štadiónoch STaRZ (eur)</t>
  </si>
  <si>
    <t>Tržby zo vstupného</t>
  </si>
  <si>
    <t>Tržby z prenájmu</t>
  </si>
  <si>
    <t>1 035 512</t>
  </si>
  <si>
    <t>Rozptyl cien prenájmu priestorov STaRZ (v eur/m2 za rok)</t>
  </si>
  <si>
    <t>Min</t>
  </si>
  <si>
    <t>Max</t>
  </si>
  <si>
    <t>Priemer</t>
  </si>
  <si>
    <t>Predajňa športových potrieb</t>
  </si>
  <si>
    <t>Nápojové automaty</t>
  </si>
  <si>
    <t>Kaderníctvo</t>
  </si>
  <si>
    <t>Kancelária</t>
  </si>
  <si>
    <t>Bufet</t>
  </si>
  <si>
    <t>Pozemok na stánok</t>
  </si>
  <si>
    <t>Ceny prenájmu bufetových priestorov na kúpaliskách STaRZ (v eur/m2 za rok)</t>
  </si>
  <si>
    <t>Nájom/m2</t>
  </si>
  <si>
    <t>Služby/m2</t>
  </si>
  <si>
    <t>Tehelné pole</t>
  </si>
  <si>
    <t xml:space="preserve">Delfín </t>
  </si>
  <si>
    <t>Rača</t>
  </si>
  <si>
    <t xml:space="preserve">Krasňany </t>
  </si>
  <si>
    <t>Lamač</t>
  </si>
  <si>
    <t>Priemerné ceny prenájmu priestorov v Bratislave (v eur za rok)</t>
  </si>
  <si>
    <t>Reštaurácia</t>
  </si>
  <si>
    <t>Obchodný priestor</t>
  </si>
  <si>
    <t>Kancelárie</t>
  </si>
  <si>
    <r>
      <t>nájom/m</t>
    </r>
    <r>
      <rPr>
        <b/>
        <vertAlign val="superscript"/>
        <sz val="10"/>
        <rFont val="Arial Nova"/>
        <family val="2"/>
        <charset val="238"/>
      </rPr>
      <t>2</t>
    </r>
  </si>
  <si>
    <r>
      <t>služby/m</t>
    </r>
    <r>
      <rPr>
        <b/>
        <vertAlign val="superscript"/>
        <sz val="10"/>
        <rFont val="Arial Nova"/>
        <family val="2"/>
        <charset val="238"/>
      </rPr>
      <t>2</t>
    </r>
  </si>
  <si>
    <t>STaRZ</t>
  </si>
  <si>
    <t>Realitná kancelária</t>
  </si>
  <si>
    <t>Zdroj: STaRZ, www.x-reality.sk, 2021</t>
  </si>
  <si>
    <t>10 najmenej disciplinovaných nájomcov STaRZ (eur)</t>
  </si>
  <si>
    <t>Nájomca</t>
  </si>
  <si>
    <t>Priemerný ročný nájom (2011-2019)</t>
  </si>
  <si>
    <t>Neuhradené aktuálne</t>
  </si>
  <si>
    <t>Priemerné meškanie 2011-2019 (dni)</t>
  </si>
  <si>
    <t>Priemerné meškanie 2020-2021</t>
  </si>
  <si>
    <t>BEER GARDEN s.r.o.</t>
  </si>
  <si>
    <t>bez úhrady</t>
  </si>
  <si>
    <t>Cable, s.r.o.</t>
  </si>
  <si>
    <t>Family beauty salon s. r. o.</t>
  </si>
  <si>
    <t>FO - SA Delta, spol. s r.o.</t>
  </si>
  <si>
    <t>JAYTEE, s.r.o.</t>
  </si>
  <si>
    <t>pochutiňo s.r.o.</t>
  </si>
  <si>
    <t>R &amp; M MARO s.r.o.</t>
  </si>
  <si>
    <t>RMP Slovakia s.r.o.</t>
  </si>
  <si>
    <t>SAUNA - FÜRST spol. s r.o.</t>
  </si>
  <si>
    <t>TEHELNÉ POLE, a.s.</t>
  </si>
  <si>
    <t>SPOLU</t>
  </si>
  <si>
    <t>Podiel roku 2019</t>
  </si>
  <si>
    <t>Zdroj: STaRZ, spracovanie HMBA, 2021</t>
  </si>
  <si>
    <t>Zrealizované verejné obstarávanie (eur)</t>
  </si>
  <si>
    <t>Úsek STaRZ</t>
  </si>
  <si>
    <t>Spolu</t>
  </si>
  <si>
    <t>Technický úsek</t>
  </si>
  <si>
    <t>2 411 796</t>
  </si>
  <si>
    <t>Ekonomický úsek</t>
  </si>
  <si>
    <t xml:space="preserve">Útvar marketingu a športu </t>
  </si>
  <si>
    <t>Prevádzkový úsek</t>
  </si>
  <si>
    <t>2 683 225</t>
  </si>
  <si>
    <t>1 008 557</t>
  </si>
  <si>
    <t>5 307 442</t>
  </si>
  <si>
    <t>Plánované a doplnené VO (počet)</t>
  </si>
  <si>
    <t>V pôvodnom pláne VO</t>
  </si>
  <si>
    <t xml:space="preserve"> nerealizovaná</t>
  </si>
  <si>
    <t xml:space="preserve"> realizovaná</t>
  </si>
  <si>
    <t>Doplnená do plánu VO</t>
  </si>
  <si>
    <t>Najväčší dodávatelia STaRZ (eur)</t>
  </si>
  <si>
    <t>Ladislav Pollák</t>
  </si>
  <si>
    <t xml:space="preserve">Skupina PRIMACHLAD – FROST - service </t>
  </si>
  <si>
    <t>H B H, a.s.</t>
  </si>
  <si>
    <t>MOLECULE SECURITY</t>
  </si>
  <si>
    <t>VEMAPOS s.r.o.</t>
  </si>
  <si>
    <t>Up Slovensko, s.r.o.</t>
  </si>
  <si>
    <t>Plán a realita údržby podľa stredísk (eur)</t>
  </si>
  <si>
    <t>Stredisko</t>
  </si>
  <si>
    <t>plán</t>
  </si>
  <si>
    <t>realita</t>
  </si>
  <si>
    <t xml:space="preserve">Areál zdravia Zlaté piesky </t>
  </si>
  <si>
    <t xml:space="preserve">Fitnes Tehelné pole </t>
  </si>
  <si>
    <t xml:space="preserve">LK Delfín </t>
  </si>
  <si>
    <t xml:space="preserve">LK Krasňany </t>
  </si>
  <si>
    <t xml:space="preserve">LK Rača </t>
  </si>
  <si>
    <t xml:space="preserve">LK Tehelné pole </t>
  </si>
  <si>
    <t xml:space="preserve">Plaváreň Pasienky </t>
  </si>
  <si>
    <t xml:space="preserve">Riaditeľstvo </t>
  </si>
  <si>
    <t xml:space="preserve">Sauna Delfín </t>
  </si>
  <si>
    <t xml:space="preserve">Sauna Pasienky </t>
  </si>
  <si>
    <t xml:space="preserve">Sauna Rosnička </t>
  </si>
  <si>
    <t xml:space="preserve">ŠH Harmincova </t>
  </si>
  <si>
    <t>ZŠ Ondreja Nepelu</t>
  </si>
  <si>
    <t>Celkový súčet</t>
  </si>
  <si>
    <t>1 240 802</t>
  </si>
  <si>
    <t>1 308 889</t>
  </si>
  <si>
    <t>Plnenie príjmovej časti rozpočtu (eur)</t>
  </si>
  <si>
    <t>Položka</t>
  </si>
  <si>
    <t>Priemer 2017-2019</t>
  </si>
  <si>
    <t>Skutočnosť - Rozpočet</t>
  </si>
  <si>
    <t>%</t>
  </si>
  <si>
    <t>Prenájmy</t>
  </si>
  <si>
    <t>Tržby</t>
  </si>
  <si>
    <t>Úroky</t>
  </si>
  <si>
    <t>Ostatné príjmy, vratky</t>
  </si>
  <si>
    <t>Bežné transfery</t>
  </si>
  <si>
    <t>Kapitálové transfery</t>
  </si>
  <si>
    <t>Čerpanie výdavkovej časti rozpočtu (eur)</t>
  </si>
  <si>
    <t>Mzdy</t>
  </si>
  <si>
    <t>Poistné</t>
  </si>
  <si>
    <t>Tovary a služby</t>
  </si>
  <si>
    <t>Transfery</t>
  </si>
  <si>
    <t>Kapitálové výdavky</t>
  </si>
  <si>
    <t>Čerpanie výdavkov na tovary a služby (eur)</t>
  </si>
  <si>
    <t>Cestovné náhrady</t>
  </si>
  <si>
    <t>Energie, voda, komunikácie</t>
  </si>
  <si>
    <t>Materiál</t>
  </si>
  <si>
    <t>Dopravné</t>
  </si>
  <si>
    <t>Údržba</t>
  </si>
  <si>
    <t>Nájomné</t>
  </si>
  <si>
    <t>Služby</t>
  </si>
  <si>
    <t>Došlé faktúry podľa strediska (eur)</t>
  </si>
  <si>
    <t>Odbojárov</t>
  </si>
  <si>
    <t>Nezaradené</t>
  </si>
  <si>
    <t>Zlaté Piesky</t>
  </si>
  <si>
    <t>Harmincová</t>
  </si>
  <si>
    <t>Pasienky</t>
  </si>
  <si>
    <t>Rosnička</t>
  </si>
  <si>
    <t>Správa</t>
  </si>
  <si>
    <t>Delfín</t>
  </si>
  <si>
    <t>Cyklotrasy</t>
  </si>
  <si>
    <t>Krasňany</t>
  </si>
  <si>
    <t>Faktúry platené po splatnosti, najväčší dodávatelia</t>
  </si>
  <si>
    <t>Dodávateľ</t>
  </si>
  <si>
    <t>Priemerné meškanie (dni)</t>
  </si>
  <si>
    <t>Objem faktúr 2017-2020</t>
  </si>
  <si>
    <t>Počet faktúr 2017-2020</t>
  </si>
  <si>
    <t>H B H , a.s.</t>
  </si>
  <si>
    <t>Pollák Ladislav</t>
  </si>
  <si>
    <t>ENGIE Services a.s.</t>
  </si>
  <si>
    <t>MOLECULE SECURITY s.r.o.</t>
  </si>
  <si>
    <t>TECHTEAM s.r.o.</t>
  </si>
  <si>
    <t>Stredoslovenská energetika, a.s.</t>
  </si>
  <si>
    <t>ColosseoEAS, a.s.</t>
  </si>
  <si>
    <t>PRIMACHLAD a.s.</t>
  </si>
  <si>
    <t>UNION poisťovňa, a.s.</t>
  </si>
  <si>
    <t>VEMAPOS, s.r.o.</t>
  </si>
  <si>
    <t>GEA Czech Republic s.r.o., organizačná zložka</t>
  </si>
  <si>
    <t>X-NET spol. s r. o.</t>
  </si>
  <si>
    <t>WILDCAT Systems, spol.s.r.o.</t>
  </si>
  <si>
    <t>Faktúry platené pred splatnosťou, najväčší dodávatelia</t>
  </si>
  <si>
    <t>Celkový objem faktúr, uhradených predčasne 2017-2020 (eur)</t>
  </si>
  <si>
    <t>Priemerný rozdiel medzi úhradou a splatnosťou (dni)</t>
  </si>
  <si>
    <t>Bratislavská teplárenská, a.s.</t>
  </si>
  <si>
    <t>Bratislavská vodárenská spoločnosť, a.s.</t>
  </si>
  <si>
    <t>SPP- Slovenský plynárenský priemysel, a.s.</t>
  </si>
  <si>
    <t>pro JGS s.r.o.</t>
  </si>
  <si>
    <t xml:space="preserve">Čerpanie hodín poradenstva od externej firmy </t>
  </si>
  <si>
    <t>Mesiac</t>
  </si>
  <si>
    <t>Cena (eur)</t>
  </si>
  <si>
    <t>Hod. poradenstva</t>
  </si>
  <si>
    <t>Fakturované výkony AK Kucek &amp; Partners počas „hodinovej“ zmluvy</t>
  </si>
  <si>
    <t>Počet hodín</t>
  </si>
  <si>
    <t>Suma (eur)</t>
  </si>
  <si>
    <t>Mimo zmluvy (eur)</t>
  </si>
  <si>
    <t>Popis</t>
  </si>
  <si>
    <t>Spolu (eur)</t>
  </si>
  <si>
    <t>navyše úkony na základe plnej moci</t>
  </si>
  <si>
    <t>navyše úkony bez hodinovky</t>
  </si>
  <si>
    <t>UPS</t>
  </si>
  <si>
    <t xml:space="preserve">  Zdroj: STaRZ, spracovanie HMBA, 2021</t>
  </si>
  <si>
    <t>Prehľad sporovej agendy na základe súčasnej zmluvy s AK Kucek &amp; Partners</t>
  </si>
  <si>
    <t>Počet sporov</t>
  </si>
  <si>
    <t>1 273 727</t>
  </si>
  <si>
    <t>1 059 996</t>
  </si>
  <si>
    <t>Optimalizácia miezd radových zamestnancov</t>
  </si>
  <si>
    <t>Kategória</t>
  </si>
  <si>
    <t>Tarif. trieda</t>
  </si>
  <si>
    <t>Priemerná mzda STaRZ (eur)</t>
  </si>
  <si>
    <t>Trhový štandard (eur)</t>
  </si>
  <si>
    <t>Odhad úspor 2019 (eur)</t>
  </si>
  <si>
    <t>Odhad úspor 2020 (eur)</t>
  </si>
  <si>
    <t>Poznámka</t>
  </si>
  <si>
    <t>THP</t>
  </si>
  <si>
    <t>1 200 – 1 207</t>
  </si>
  <si>
    <t>Porovnávané s referentom</t>
  </si>
  <si>
    <t>1 101 – 1 165</t>
  </si>
  <si>
    <t>1 355 – 1 422</t>
  </si>
  <si>
    <t>Porovnávané s účtovníkom</t>
  </si>
  <si>
    <t>1 430 – 1 491</t>
  </si>
  <si>
    <t>R</t>
  </si>
  <si>
    <t>787 – 804</t>
  </si>
  <si>
    <t>Trhový priemer robotníka, znížený o 10 %</t>
  </si>
  <si>
    <t>920 – 1 002</t>
  </si>
  <si>
    <t>Trhový priemer robotníka</t>
  </si>
  <si>
    <t xml:space="preserve">1 129 - 1 239  </t>
  </si>
  <si>
    <t>Cena práce</t>
  </si>
  <si>
    <t>Priemerné odvody v administratíve</t>
  </si>
  <si>
    <t>Optimalizácia služobných mobilných paušálov</t>
  </si>
  <si>
    <t>Program</t>
  </si>
  <si>
    <t>Hovory/SMS</t>
  </si>
  <si>
    <t>Dáta</t>
  </si>
  <si>
    <t>Mesačný paušál bez DPH (eur)</t>
  </si>
  <si>
    <t xml:space="preserve">Počet </t>
  </si>
  <si>
    <t>Cena mesačne (eur bez DPH)</t>
  </si>
  <si>
    <t>Alternatíva</t>
  </si>
  <si>
    <t>Jednotková úspora (eur)</t>
  </si>
  <si>
    <t>Úspora mesačne bez DPH (eur)</t>
  </si>
  <si>
    <t>T biznis nekonečno SD - 60 GB</t>
  </si>
  <si>
    <t>Neobmedzené</t>
  </si>
  <si>
    <t>Neobmedzené (60 GB)</t>
  </si>
  <si>
    <t>T biznis nekonečno SD - 25 GB</t>
  </si>
  <si>
    <t>Neobmedzené (25 GB)</t>
  </si>
  <si>
    <t>T biznis premium 28</t>
  </si>
  <si>
    <t>T biznis premium 32</t>
  </si>
  <si>
    <t>14 GB</t>
  </si>
  <si>
    <t>T biznis premium 26</t>
  </si>
  <si>
    <t>T biznis premium 23</t>
  </si>
  <si>
    <t>4 GB</t>
  </si>
  <si>
    <t>T Biznis mini 12</t>
  </si>
  <si>
    <t>Graf</t>
  </si>
  <si>
    <t xml:space="preserve">Výdavky STaRZ (mil. eur) </t>
  </si>
  <si>
    <t>2017S</t>
  </si>
  <si>
    <t>2018S</t>
  </si>
  <si>
    <t>2019S</t>
  </si>
  <si>
    <t>2020S</t>
  </si>
  <si>
    <t>2021R</t>
  </si>
  <si>
    <t>Investície</t>
  </si>
  <si>
    <t xml:space="preserve">Príjmy STaRZ (mil. eur) </t>
  </si>
  <si>
    <t>Príjmové úroky</t>
  </si>
  <si>
    <t>Ostatné príjmy</t>
  </si>
  <si>
    <t>Počet zamestnancov STaRZ</t>
  </si>
  <si>
    <t>FTE</t>
  </si>
  <si>
    <t>Z toho plný úväzok</t>
  </si>
  <si>
    <t>Prevádzkový zisk/strata ako % prevádzkových nákladov</t>
  </si>
  <si>
    <t>Prevádzkové náklady</t>
  </si>
  <si>
    <t>Administratíva</t>
  </si>
  <si>
    <t>Bradáčova</t>
  </si>
  <si>
    <t>Harmincova</t>
  </si>
  <si>
    <t>Tehelné Pole</t>
  </si>
  <si>
    <t>ZŠ ON</t>
  </si>
  <si>
    <t>EBITDA</t>
  </si>
  <si>
    <t>EBITDA %</t>
  </si>
  <si>
    <t>Návštevnosť na jednu prevádzkovú hodinu pre verejnosť</t>
  </si>
  <si>
    <t>Zlaté piesky</t>
  </si>
  <si>
    <t>Zmena celkových tržieb zo vstupného (2017-2020) pri maximálnej návštevnosti</t>
  </si>
  <si>
    <t>Tržby 2017-2020 (skutočnosť)</t>
  </si>
  <si>
    <t>Potenciálne tržby 2017-2020</t>
  </si>
  <si>
    <t>Rozdiel (%)</t>
  </si>
  <si>
    <t>Vodné a stočné na m3 bazénu (m3)</t>
  </si>
  <si>
    <t>Vodné a stočné na návštevníka a bazénovú plochu (m3/osoba/m3 bazénu)</t>
  </si>
  <si>
    <t>Kúpalisko (návštevnosť)</t>
  </si>
  <si>
    <t>Úhrada nájomného zo strany nájomcov STaRZ (tis. eur)</t>
  </si>
  <si>
    <t>Úhrada</t>
  </si>
  <si>
    <t>Včas</t>
  </si>
  <si>
    <t>Meškanie do mesiaca</t>
  </si>
  <si>
    <t>Meškanie viac ako mesiac</t>
  </si>
  <si>
    <t xml:space="preserve">Neuhradené </t>
  </si>
  <si>
    <t>Priemerná včasnosť úhrad nájomného (červenou priemer, v dňoch)</t>
  </si>
  <si>
    <t>Označenia riadkov</t>
  </si>
  <si>
    <t>Adnan Eljezi - ALADIN</t>
  </si>
  <si>
    <t>Andrea Nagyová</t>
  </si>
  <si>
    <t>Black Rose, s.r.o.</t>
  </si>
  <si>
    <t>BODI-PET, spol. s r.o.</t>
  </si>
  <si>
    <t>BOOND MODE, s.r.o.</t>
  </si>
  <si>
    <t>DAVITAL, s.r.o.</t>
  </si>
  <si>
    <t>Edita Konečná</t>
  </si>
  <si>
    <t>euroAWK, spol. s r.o.</t>
  </si>
  <si>
    <t>EUROINEX, s.r.o.</t>
  </si>
  <si>
    <t>GRYF reklamné štúdio, s.r.o.</t>
  </si>
  <si>
    <t>HOCKEY CENTER s.r.o.</t>
  </si>
  <si>
    <t>HotelPuzzle Slovakia s.r.o.</t>
  </si>
  <si>
    <t>Ilami Halimi</t>
  </si>
  <si>
    <t>Ing. Robert Csóka</t>
  </si>
  <si>
    <t>INTERCAMP s.r.o.</t>
  </si>
  <si>
    <t>JANKOVICH SK, s.r.o.</t>
  </si>
  <si>
    <t>JEZET reklamná agentúra s.r.o.</t>
  </si>
  <si>
    <t>M - GASTRO s. r. o.</t>
  </si>
  <si>
    <t>Nectar Land, s.r.o.</t>
  </si>
  <si>
    <t>Oľga Borzová</t>
  </si>
  <si>
    <t>PRESSO Plus s.r.o.</t>
  </si>
  <si>
    <t>PromoTime, s.r.o.</t>
  </si>
  <si>
    <t>RESTOBA s. r. o.</t>
  </si>
  <si>
    <t>Samuel Petráš</t>
  </si>
  <si>
    <t>Sevent s. r. o.</t>
  </si>
  <si>
    <t>STARFIT plus s.r.o.</t>
  </si>
  <si>
    <t>TENIS KLUB - E.K., spol.s.r.o</t>
  </si>
  <si>
    <t>Ticketportal SK, s. r. o.</t>
  </si>
  <si>
    <t>TJI s.r.o.</t>
  </si>
  <si>
    <t>TOBOGÁN BA, spol. s r.o.</t>
  </si>
  <si>
    <t>VD Hostels, s.r.o.</t>
  </si>
  <si>
    <t>VELOSPORT, spol. s.r.o.</t>
  </si>
  <si>
    <t>Zamiro, s.r.o.</t>
  </si>
  <si>
    <t>Zdenka Kulašíková</t>
  </si>
  <si>
    <t>Návštevnosť prevádzok STaRZ podľa rokov a druhu prevádzky</t>
  </si>
  <si>
    <t>Druh prevádzky</t>
  </si>
  <si>
    <t>Korčuľovanie verejnosti</t>
  </si>
  <si>
    <t xml:space="preserve">Sauny </t>
  </si>
  <si>
    <t xml:space="preserve">Kúpaliská </t>
  </si>
  <si>
    <t>Fitnescentrá,hala</t>
  </si>
  <si>
    <t>Medziročný nárast/pokles návštevnosti prevádzok STaRZ (%)</t>
  </si>
  <si>
    <t>2018/2019</t>
  </si>
  <si>
    <t>2010/2019</t>
  </si>
  <si>
    <t>STaRZ spolu</t>
  </si>
  <si>
    <t>Sauny bez Pasienkov</t>
  </si>
  <si>
    <t>Návštevnosť letných kúpalísk (%)</t>
  </si>
  <si>
    <t>Návštevnosť a počet hodín prevádzky 2017-2020</t>
  </si>
  <si>
    <t>Návštevnosť</t>
  </si>
  <si>
    <t>Počet hodín prevádzky</t>
  </si>
  <si>
    <t>Dopĺňanie plánu VO počas roka (obstaraná cena a PHZ)</t>
  </si>
  <si>
    <t>VO</t>
  </si>
  <si>
    <t>PHZ</t>
  </si>
  <si>
    <t>v pôvodnom pláne VO</t>
  </si>
  <si>
    <t>doplnené do plánu VO</t>
  </si>
  <si>
    <t>Najčastejšie obstarávané tovary a služby (počty)</t>
  </si>
  <si>
    <t>Stavebné práce</t>
  </si>
  <si>
    <t>Projektová príprava</t>
  </si>
  <si>
    <t>Chemikálie</t>
  </si>
  <si>
    <t>Zariadenia pre bazény</t>
  </si>
  <si>
    <t>Strážne služby</t>
  </si>
  <si>
    <t>Športové informačné bilboardy</t>
  </si>
  <si>
    <t>Najdrahšie obstarávané tovary a služby (počty)</t>
  </si>
  <si>
    <t>Opravy a údržby chladiacich zariadení</t>
  </si>
  <si>
    <t>Stravné poukážky</t>
  </si>
  <si>
    <t>Čistiace a sanitárne služby</t>
  </si>
  <si>
    <t>Stroje na úpravu ľadovej plochy</t>
  </si>
  <si>
    <t>Stavebné práce na stavbe kanalizácie</t>
  </si>
  <si>
    <t xml:space="preserve">Počty zákaziek podľa vysúťaženej ceny </t>
  </si>
  <si>
    <t>do 5 tis. eur</t>
  </si>
  <si>
    <t>5 - 20 000 eur</t>
  </si>
  <si>
    <t>20-70 000 eur</t>
  </si>
  <si>
    <t>nad 70 000 eur</t>
  </si>
  <si>
    <t>Rozpočet a skutočnosť vlastných príjmov</t>
  </si>
  <si>
    <t>Rozpočet</t>
  </si>
  <si>
    <t>Skutočnosť</t>
  </si>
  <si>
    <t>Rozpočet a skutočnosť bežných výdavkov</t>
  </si>
  <si>
    <t>Energie</t>
  </si>
  <si>
    <t xml:space="preserve">Faktúry platené pred splatnosťou </t>
  </si>
  <si>
    <t>Priemerná predčasná splatnosť v dňoch</t>
  </si>
  <si>
    <t>Objem faktúr</t>
  </si>
  <si>
    <t>Počet faktúr</t>
  </si>
  <si>
    <t>Faktúry platené po splatnosti</t>
  </si>
  <si>
    <t>Priemerná neskorá splatnosť v dňoch</t>
  </si>
  <si>
    <t>Distribúcia platobnej disciplíny po rokoch (2017-2020)</t>
  </si>
  <si>
    <t>Splatnosť</t>
  </si>
  <si>
    <t>Objem (eur)</t>
  </si>
  <si>
    <t>Počet dní medzi úhradou a splatnosťou po mesiacoch</t>
  </si>
  <si>
    <t>Alternatívny model úhrady faktúry 2017-2020 (eur)</t>
  </si>
  <si>
    <t>Dátum</t>
  </si>
  <si>
    <t>Neuhradené faktúry (skutočnosť)</t>
  </si>
  <si>
    <t>Predčasne uhradené faktúry (skutočnosť)</t>
  </si>
  <si>
    <t>Neuhradené faktúry (model)</t>
  </si>
  <si>
    <t>Účtovné prípady na jedného účtovníckeho zamestnanca</t>
  </si>
  <si>
    <t>Účtovné prípady</t>
  </si>
  <si>
    <t>BVS</t>
  </si>
  <si>
    <t>HMBA</t>
  </si>
  <si>
    <t>Počet zamestnancov účtovníctva (FTE)</t>
  </si>
  <si>
    <t>Účtovné prípady/zamestnanec</t>
  </si>
  <si>
    <t>Zdroj: STaRZ, BVS, HMBA, 2021</t>
  </si>
  <si>
    <t>Účtovné doklady verzus FTE na účtovníctve, bez mzdového účtovníctva (2017)</t>
  </si>
  <si>
    <t xml:space="preserve">FTE </t>
  </si>
  <si>
    <t>Účtovné doklady</t>
  </si>
  <si>
    <t>Účtovné doklady / FTE</t>
  </si>
  <si>
    <t>Ministerstvo A</t>
  </si>
  <si>
    <t>Ministerstvo B</t>
  </si>
  <si>
    <t>Ministerstvo C</t>
  </si>
  <si>
    <t>Ministerstvo D</t>
  </si>
  <si>
    <t>Ministerstvo E</t>
  </si>
  <si>
    <t>Ministerstvo F</t>
  </si>
  <si>
    <t>Ministerstvo G</t>
  </si>
  <si>
    <t>Ministerstvo H</t>
  </si>
  <si>
    <t>Ministerstvo I</t>
  </si>
  <si>
    <t>Ministerstvo J</t>
  </si>
  <si>
    <t>Ministerstvo K</t>
  </si>
  <si>
    <t>Ministerstvo L</t>
  </si>
  <si>
    <t>Ministerstvo M</t>
  </si>
  <si>
    <t>DPB</t>
  </si>
  <si>
    <t>OLO</t>
  </si>
  <si>
    <t>Zdroj: STaRZ, OLO, DPB, MF SR, 2021</t>
  </si>
  <si>
    <t xml:space="preserve">Sezónna fluktuácia zamestnancov </t>
  </si>
  <si>
    <t xml:space="preserve">Sezónna fluktuácia dohodárov </t>
  </si>
  <si>
    <t>Personálne náklady a priemerná mzda, s vplyvom valorizácie</t>
  </si>
  <si>
    <t>Celkové mzdové náklady</t>
  </si>
  <si>
    <t>Priemerná mzda</t>
  </si>
  <si>
    <t>Valorizácia v roku 2018</t>
  </si>
  <si>
    <t>Valorizácia v roku 2019</t>
  </si>
  <si>
    <t>Valorizácia v roku 2020</t>
  </si>
  <si>
    <t>Očistené mzdové náklady bez valorizácie</t>
  </si>
  <si>
    <t>Priemerná mzda bez valorizácie</t>
  </si>
  <si>
    <t>Zloženie celkového mzdového ohodnotenia STaRZ</t>
  </si>
  <si>
    <t>Priemerné hodnoty</t>
  </si>
  <si>
    <t>Tarifný plat</t>
  </si>
  <si>
    <t>Osobný príplatok</t>
  </si>
  <si>
    <t>Iné príplatky</t>
  </si>
  <si>
    <t>Odmeny</t>
  </si>
  <si>
    <t>Nadčasy</t>
  </si>
  <si>
    <t xml:space="preserve">Platy radových THP na riaditeľstve </t>
  </si>
  <si>
    <t>Minimum</t>
  </si>
  <si>
    <t>Maximum</t>
  </si>
  <si>
    <t>Platová trieda 3</t>
  </si>
  <si>
    <t>Platová trieda 4</t>
  </si>
  <si>
    <t>Platová trieda 5</t>
  </si>
  <si>
    <t>Priemer STaRZ</t>
  </si>
  <si>
    <t>Účtovník (trh)</t>
  </si>
  <si>
    <t>Referent (trh)</t>
  </si>
  <si>
    <t>Zdroj: STaRZ, Platy.sk, spracovanie HMBA, 2021</t>
  </si>
  <si>
    <t>Platy radových THP mimo riaditeľstva</t>
  </si>
  <si>
    <t>Platy vedúcich zamestnancov STaRZ (eur mesačne)</t>
  </si>
  <si>
    <t>Redigované kvôli osobným údajom</t>
  </si>
  <si>
    <t>Platy robotníckych zamestnancov STaRZ (eur mesačne)</t>
  </si>
  <si>
    <t>Platová trieda 1</t>
  </si>
  <si>
    <t>Platová trieda 2</t>
  </si>
  <si>
    <t>Robotník (trh)</t>
  </si>
  <si>
    <t>Preplatené nadčasy podľa kategórie a roku (hodiny)</t>
  </si>
  <si>
    <t>Rok</t>
  </si>
  <si>
    <t>Odhadnuté hodiny nadčasov</t>
  </si>
  <si>
    <t>Preplatené nadčasy podľa kategórie a priemernej mesačnej mzdy (hodiny)</t>
  </si>
  <si>
    <t>Priemerná mesačná mzda (eur)</t>
  </si>
  <si>
    <t>Investície podľa rokov</t>
  </si>
  <si>
    <t>Investície spolu</t>
  </si>
  <si>
    <t>Priemer bez 2011</t>
  </si>
  <si>
    <t>Investície podľa prevádzky (eur)</t>
  </si>
  <si>
    <t>ZŠ O.Nepelu</t>
  </si>
  <si>
    <t>LK a Sauna Rosnička</t>
  </si>
  <si>
    <t>ŠRA Harmincova</t>
  </si>
  <si>
    <t>LK Tehelné pole a Fitstarz</t>
  </si>
  <si>
    <t>Plaváreň a Sauny Pasienky</t>
  </si>
  <si>
    <t>Riaditeľstvo</t>
  </si>
  <si>
    <t>LK a Sauna Delfín</t>
  </si>
  <si>
    <t>Plánované a zrealizované investície podľa rokov (eur)</t>
  </si>
  <si>
    <t>Plán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</si>
</sst>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[$-41B]mmmm\ yy;@"/>
    <numFmt numFmtId="166" formatCode="0.0"/>
    <numFmt numFmtId="167" formatCode="_-* #,##0.0_-;\-* #,##0.0_-;_-* &quot;-&quot;??_-;_-@_-"/>
    <numFmt numFmtId="168" formatCode="_-* #,##0_-;\-* #,##0_-;_-* &quot;-&quot;??_-;_-@_-"/>
    <numFmt numFmtId="169" formatCode="_-* #,##0.000_-;\-* #,##0.000_-;_-* &quot;-&quot;??_-;_-@_-"/>
    <numFmt numFmtId="170" formatCode="#,##0.0"/>
    <numFmt numFmtId="171" formatCode="#,##0.0_ ;\-#,##0.0\ "/>
  </numFmts>
  <fonts count="22">
    <font>
      <sz val="11"/>
      <color theme="1"/>
      <name val="Calibri"/>
      <family val="2"/>
      <charset val="238"/>
      <scheme val="minor"/>
    </font>
    <font>
      <sz val="11"/>
      <color theme="1"/>
      <name val="Arial Nova"/>
      <family val="2"/>
    </font>
    <font>
      <b/>
      <sz val="11"/>
      <color theme="1"/>
      <name val="Arial Nova"/>
      <family val="2"/>
    </font>
    <font>
      <i/>
      <sz val="10"/>
      <color theme="1"/>
      <name val="Arial Nova"/>
      <family val="2"/>
    </font>
    <font>
      <sz val="10"/>
      <color theme="1"/>
      <name val="Arial Nova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Arial Nova"/>
      <family val="2"/>
      <charset val="238"/>
    </font>
    <font>
      <b/>
      <sz val="11"/>
      <color theme="1"/>
      <name val="Arial Nova"/>
      <family val="2"/>
      <charset val="238"/>
    </font>
    <font>
      <sz val="10"/>
      <color theme="1"/>
      <name val="Arial Nova"/>
      <family val="2"/>
      <charset val="238"/>
    </font>
    <font>
      <i/>
      <sz val="10"/>
      <color theme="1"/>
      <name val="Arial Nova"/>
      <family val="2"/>
      <charset val="238"/>
    </font>
    <font>
      <i/>
      <sz val="11"/>
      <color theme="1"/>
      <name val="Arial Nova"/>
      <family val="2"/>
      <charset val="238"/>
    </font>
    <font>
      <b/>
      <sz val="10"/>
      <color theme="1"/>
      <name val="Arial Nova"/>
      <family val="2"/>
      <charset val="238"/>
    </font>
    <font>
      <b/>
      <i/>
      <sz val="11"/>
      <color theme="1"/>
      <name val="Arial Nova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Arial Nova"/>
      <family val="2"/>
      <charset val="238"/>
    </font>
    <font>
      <b/>
      <vertAlign val="superscript"/>
      <sz val="10"/>
      <name val="Arial Nova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 Nova"/>
      <family val="2"/>
      <charset val="238"/>
    </font>
    <font>
      <b/>
      <i/>
      <sz val="11"/>
      <color theme="0"/>
      <name val="Arial Nova"/>
      <family val="2"/>
      <charset val="238"/>
    </font>
    <font>
      <i/>
      <sz val="11"/>
      <color theme="0"/>
      <name val="Arial Nova"/>
      <family val="2"/>
      <charset val="238"/>
    </font>
    <font>
      <b/>
      <sz val="11"/>
      <color theme="0"/>
      <name val="Arial Nova"/>
      <family val="2"/>
      <charset val="238"/>
    </font>
    <font>
      <sz val="11"/>
      <color theme="0"/>
      <name val="Arial Nov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0" fontId="2" fillId="0" borderId="1" xfId="0" applyFont="1" applyBorder="1"/>
    <xf numFmtId="0" fontId="4" fillId="0" borderId="0" xfId="0" applyFont="1"/>
    <xf numFmtId="0" fontId="6" fillId="0" borderId="1" xfId="0" applyFont="1" applyBorder="1"/>
    <xf numFmtId="0" fontId="7" fillId="0" borderId="0" xfId="0" applyFont="1"/>
    <xf numFmtId="0" fontId="6" fillId="0" borderId="0" xfId="0" applyFont="1"/>
    <xf numFmtId="0" fontId="7" fillId="0" borderId="1" xfId="0" applyFont="1" applyBorder="1"/>
    <xf numFmtId="0" fontId="8" fillId="0" borderId="0" xfId="0" applyFont="1"/>
    <xf numFmtId="0" fontId="0" fillId="0" borderId="1" xfId="0" applyBorder="1"/>
    <xf numFmtId="0" fontId="9" fillId="0" borderId="0" xfId="0" applyFont="1"/>
    <xf numFmtId="3" fontId="6" fillId="0" borderId="1" xfId="0" applyNumberFormat="1" applyFont="1" applyBorder="1"/>
    <xf numFmtId="0" fontId="10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165" fontId="6" fillId="0" borderId="1" xfId="0" applyNumberFormat="1" applyFont="1" applyBorder="1"/>
    <xf numFmtId="3" fontId="7" fillId="0" borderId="1" xfId="0" applyNumberFormat="1" applyFont="1" applyBorder="1"/>
    <xf numFmtId="4" fontId="6" fillId="0" borderId="1" xfId="0" applyNumberFormat="1" applyFont="1" applyBorder="1"/>
    <xf numFmtId="4" fontId="7" fillId="0" borderId="1" xfId="0" applyNumberFormat="1" applyFont="1" applyBorder="1" applyAlignment="1">
      <alignment horizontal="right"/>
    </xf>
    <xf numFmtId="164" fontId="6" fillId="0" borderId="1" xfId="1" applyFont="1" applyBorder="1"/>
    <xf numFmtId="0" fontId="11" fillId="0" borderId="1" xfId="0" applyFont="1" applyBorder="1"/>
    <xf numFmtId="0" fontId="8" fillId="0" borderId="1" xfId="0" applyFont="1" applyBorder="1"/>
    <xf numFmtId="3" fontId="8" fillId="0" borderId="1" xfId="0" applyNumberFormat="1" applyFont="1" applyBorder="1"/>
    <xf numFmtId="166" fontId="8" fillId="0" borderId="1" xfId="0" applyNumberFormat="1" applyFont="1" applyBorder="1"/>
    <xf numFmtId="2" fontId="8" fillId="0" borderId="1" xfId="0" applyNumberFormat="1" applyFont="1" applyBorder="1"/>
    <xf numFmtId="9" fontId="6" fillId="0" borderId="1" xfId="2" applyFont="1" applyBorder="1"/>
    <xf numFmtId="9" fontId="6" fillId="0" borderId="0" xfId="2" applyFont="1"/>
    <xf numFmtId="9" fontId="7" fillId="0" borderId="1" xfId="2" applyFont="1" applyBorder="1"/>
    <xf numFmtId="2" fontId="6" fillId="0" borderId="1" xfId="0" applyNumberFormat="1" applyFont="1" applyBorder="1"/>
    <xf numFmtId="2" fontId="11" fillId="0" borderId="1" xfId="0" applyNumberFormat="1" applyFont="1" applyBorder="1"/>
    <xf numFmtId="3" fontId="11" fillId="0" borderId="1" xfId="0" applyNumberFormat="1" applyFont="1" applyBorder="1"/>
    <xf numFmtId="9" fontId="9" fillId="0" borderId="1" xfId="2" applyFont="1" applyBorder="1"/>
    <xf numFmtId="167" fontId="6" fillId="0" borderId="1" xfId="1" applyNumberFormat="1" applyFont="1" applyBorder="1"/>
    <xf numFmtId="168" fontId="6" fillId="0" borderId="1" xfId="1" applyNumberFormat="1" applyFont="1" applyBorder="1"/>
    <xf numFmtId="168" fontId="7" fillId="0" borderId="1" xfId="1" applyNumberFormat="1" applyFont="1" applyBorder="1"/>
    <xf numFmtId="0" fontId="6" fillId="0" borderId="1" xfId="0" applyFont="1" applyBorder="1" applyAlignment="1">
      <alignment horizontal="left" indent="1"/>
    </xf>
    <xf numFmtId="169" fontId="6" fillId="0" borderId="1" xfId="1" applyNumberFormat="1" applyFont="1" applyBorder="1"/>
    <xf numFmtId="10" fontId="1" fillId="0" borderId="1" xfId="0" applyNumberFormat="1" applyFont="1" applyBorder="1"/>
    <xf numFmtId="10" fontId="7" fillId="0" borderId="1" xfId="0" applyNumberFormat="1" applyFont="1" applyBorder="1"/>
    <xf numFmtId="10" fontId="10" fillId="0" borderId="1" xfId="0" applyNumberFormat="1" applyFont="1" applyBorder="1"/>
    <xf numFmtId="10" fontId="6" fillId="0" borderId="1" xfId="0" applyNumberFormat="1" applyFont="1" applyBorder="1"/>
    <xf numFmtId="0" fontId="6" fillId="0" borderId="3" xfId="0" applyFont="1" applyBorder="1" applyAlignment="1">
      <alignment vertical="center"/>
    </xf>
    <xf numFmtId="170" fontId="6" fillId="0" borderId="1" xfId="0" applyNumberFormat="1" applyFont="1" applyBorder="1"/>
    <xf numFmtId="14" fontId="6" fillId="0" borderId="1" xfId="0" applyNumberFormat="1" applyFont="1" applyBorder="1" applyAlignment="1">
      <alignment vertical="center"/>
    </xf>
    <xf numFmtId="14" fontId="6" fillId="0" borderId="1" xfId="0" applyNumberFormat="1" applyFont="1" applyBorder="1"/>
    <xf numFmtId="0" fontId="12" fillId="0" borderId="1" xfId="0" applyFont="1" applyBorder="1"/>
    <xf numFmtId="3" fontId="7" fillId="0" borderId="0" xfId="0" applyNumberFormat="1" applyFont="1"/>
    <xf numFmtId="0" fontId="7" fillId="0" borderId="1" xfId="0" applyFont="1" applyBorder="1" applyAlignment="1">
      <alignment wrapText="1"/>
    </xf>
    <xf numFmtId="0" fontId="14" fillId="0" borderId="1" xfId="0" applyFont="1" applyBorder="1" applyAlignment="1">
      <alignment horizontal="right"/>
    </xf>
    <xf numFmtId="0" fontId="14" fillId="0" borderId="1" xfId="0" applyFont="1" applyBorder="1"/>
    <xf numFmtId="0" fontId="13" fillId="0" borderId="0" xfId="0" applyFont="1"/>
    <xf numFmtId="170" fontId="6" fillId="0" borderId="1" xfId="0" applyNumberFormat="1" applyFont="1" applyBorder="1" applyAlignment="1">
      <alignment horizontal="right"/>
    </xf>
    <xf numFmtId="9" fontId="10" fillId="0" borderId="1" xfId="2" applyFont="1" applyBorder="1" applyAlignment="1">
      <alignment horizontal="right"/>
    </xf>
    <xf numFmtId="170" fontId="7" fillId="0" borderId="1" xfId="0" applyNumberFormat="1" applyFont="1" applyBorder="1" applyAlignment="1">
      <alignment horizontal="right"/>
    </xf>
    <xf numFmtId="170" fontId="10" fillId="0" borderId="1" xfId="0" applyNumberFormat="1" applyFont="1" applyBorder="1" applyAlignment="1">
      <alignment horizontal="right"/>
    </xf>
    <xf numFmtId="171" fontId="6" fillId="0" borderId="1" xfId="1" applyNumberFormat="1" applyFont="1" applyBorder="1"/>
    <xf numFmtId="171" fontId="7" fillId="0" borderId="1" xfId="1" applyNumberFormat="1" applyFont="1" applyBorder="1"/>
    <xf numFmtId="0" fontId="17" fillId="0" borderId="0" xfId="3" applyFont="1"/>
    <xf numFmtId="0" fontId="11" fillId="0" borderId="0" xfId="0" applyFont="1"/>
    <xf numFmtId="0" fontId="18" fillId="2" borderId="1" xfId="0" applyFont="1" applyFill="1" applyBorder="1"/>
    <xf numFmtId="0" fontId="20" fillId="2" borderId="1" xfId="0" applyFont="1" applyFill="1" applyBorder="1"/>
    <xf numFmtId="0" fontId="21" fillId="2" borderId="3" xfId="0" applyFont="1" applyFill="1" applyBorder="1" applyAlignment="1">
      <alignment vertical="center"/>
    </xf>
    <xf numFmtId="3" fontId="21" fillId="2" borderId="1" xfId="0" applyNumberFormat="1" applyFont="1" applyFill="1" applyBorder="1"/>
    <xf numFmtId="9" fontId="21" fillId="2" borderId="1" xfId="2" applyFont="1" applyFill="1" applyBorder="1"/>
    <xf numFmtId="0" fontId="19" fillId="2" borderId="3" xfId="0" applyFont="1" applyFill="1" applyBorder="1" applyAlignment="1">
      <alignment vertic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4">
    <cellStyle name="Čiarka" xfId="1" builtinId="3"/>
    <cellStyle name="Hypertextové prepojenie" xfId="3" builtinId="8"/>
    <cellStyle name="Normálna" xfId="0" builtinId="0"/>
    <cellStyle name="Percentá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75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972F-E340-4782-BC8E-3A8B0C0EB239}">
  <dimension ref="A1:C73"/>
  <sheetViews>
    <sheetView tabSelected="1" workbookViewId="0">
      <selection activeCell="D7" sqref="D7"/>
    </sheetView>
  </sheetViews>
  <sheetFormatPr defaultRowHeight="14.25"/>
  <cols>
    <col min="1" max="1" width="13.5703125" style="9" customWidth="1"/>
    <col min="2" max="2" width="10.28515625" style="9" bestFit="1" customWidth="1"/>
    <col min="3" max="16384" width="9.140625" style="9"/>
  </cols>
  <sheetData>
    <row r="1" spans="1:3">
      <c r="A1" s="8" t="s">
        <v>0</v>
      </c>
    </row>
    <row r="2" spans="1:3">
      <c r="A2" s="9" t="s">
        <v>1</v>
      </c>
    </row>
    <row r="4" spans="1:3">
      <c r="A4" s="64" t="s">
        <v>2</v>
      </c>
      <c r="B4" s="64" t="s">
        <v>3</v>
      </c>
      <c r="C4" s="64" t="s">
        <v>4</v>
      </c>
    </row>
    <row r="5" spans="1:3">
      <c r="A5" s="11" t="s">
        <v>5</v>
      </c>
      <c r="B5" s="63" t="str">
        <f>HYPERLINK("#'"&amp;A5&amp;"'!A1",A5)</f>
        <v>OBSAH</v>
      </c>
      <c r="C5" s="11" t="str" cm="1">
        <f t="array" aca="1" ref="C5" ca="1">INDIRECT("'"&amp;A5&amp;"'!A2",TRUE)</f>
        <v>Dátová príloha</v>
      </c>
    </row>
    <row r="6" spans="1:3">
      <c r="A6" s="11" t="s">
        <v>6</v>
      </c>
      <c r="B6" s="63" t="str">
        <f t="shared" ref="B6:B69" si="0">HYPERLINK("#'"&amp;A6&amp;"'!A1",A6)</f>
        <v>Tabuľka 1</v>
      </c>
      <c r="C6" s="11" t="str" cm="1">
        <f t="array" aca="1" ref="C6" ca="1">INDIRECT("'"&amp;A6&amp;"'!A2",TRUE)</f>
        <v>Ceny základného vstupného na kúpaliskách STaRZ</v>
      </c>
    </row>
    <row r="7" spans="1:3">
      <c r="A7" s="11" t="s">
        <v>7</v>
      </c>
      <c r="B7" s="63" t="str">
        <f t="shared" si="0"/>
        <v>Tabuľka 2</v>
      </c>
      <c r="C7" s="11" t="str" cm="1">
        <f t="array" aca="1" ref="C7" ca="1">INDIRECT("'"&amp;A7&amp;"'!A2",TRUE)</f>
        <v>Ceny základného vstupného na kúpaliskách v okolí Bratislavy v roku 2020</v>
      </c>
    </row>
    <row r="8" spans="1:3">
      <c r="A8" s="11" t="s">
        <v>8</v>
      </c>
      <c r="B8" s="63" t="str">
        <f t="shared" si="0"/>
        <v>Tabuľka 3</v>
      </c>
      <c r="C8" s="11" t="str" cm="1">
        <f t="array" aca="1" ref="C8" ca="1">INDIRECT("'"&amp;A8&amp;"'!A2",TRUE)</f>
        <v>Ceny základného vstupného na jazerách v roku 2020</v>
      </c>
    </row>
    <row r="9" spans="1:3">
      <c r="A9" s="11" t="s">
        <v>9</v>
      </c>
      <c r="B9" s="63" t="str">
        <f t="shared" si="0"/>
        <v>Tabuľka 4</v>
      </c>
      <c r="C9" s="11" t="str" cm="1">
        <f t="array" aca="1" ref="C9" ca="1">INDIRECT("'"&amp;A9&amp;"'!A2",TRUE)</f>
        <v>Ceny základného vstupného na plavárne v Bratislave v roku 2020</v>
      </c>
    </row>
    <row r="10" spans="1:3">
      <c r="A10" s="11" t="s">
        <v>10</v>
      </c>
      <c r="B10" s="63" t="str">
        <f t="shared" si="0"/>
        <v>Tabuľka 5</v>
      </c>
      <c r="C10" s="11" t="str" cm="1">
        <f t="array" aca="1" ref="C10" ca="1">INDIRECT("'"&amp;A10&amp;"'!A2",TRUE)</f>
        <v>Ceny letných kúpalísk v prepočte na objem bazénov</v>
      </c>
    </row>
    <row r="11" spans="1:3">
      <c r="A11" s="11" t="s">
        <v>11</v>
      </c>
      <c r="B11" s="63" t="str">
        <f t="shared" si="0"/>
        <v>Tabuľka 6</v>
      </c>
      <c r="C11" s="11" t="str" cm="1">
        <f t="array" aca="1" ref="C11" ca="1">INDIRECT("'"&amp;A11&amp;"'!A2",TRUE)</f>
        <v>Ceny vstupného a nájmov na ZŠ Harmincova a O. Nepelu (eur)</v>
      </c>
    </row>
    <row r="12" spans="1:3">
      <c r="A12" s="11" t="s">
        <v>12</v>
      </c>
      <c r="B12" s="63" t="str">
        <f t="shared" si="0"/>
        <v>Tabuľka 7</v>
      </c>
      <c r="C12" s="11" t="str" cm="1">
        <f t="array" aca="1" ref="C12" ca="1">INDIRECT("'"&amp;A12&amp;"'!A2",TRUE)</f>
        <v>Ceny vstupného a nájmov na ZŠ Harmincova a O. Nepelu (eur)</v>
      </c>
    </row>
    <row r="13" spans="1:3">
      <c r="A13" s="11" t="s">
        <v>13</v>
      </c>
      <c r="B13" s="63" t="str">
        <f t="shared" si="0"/>
        <v>Tabuľka 8</v>
      </c>
      <c r="C13" s="11" t="str" cm="1">
        <f t="array" aca="1" ref="C13" ca="1">INDIRECT("'"&amp;A13&amp;"'!A2",TRUE)</f>
        <v>Ceny vstupného a nájmov pre kluby v bratislavských zimných štadiónoch (eur)</v>
      </c>
    </row>
    <row r="14" spans="1:3">
      <c r="A14" s="11" t="s">
        <v>14</v>
      </c>
      <c r="B14" s="63" t="str">
        <f t="shared" si="0"/>
        <v>Tabuľka 9</v>
      </c>
      <c r="C14" s="11" t="str" cm="1">
        <f t="array" aca="1" ref="C14" ca="1">INDIRECT("'"&amp;A14&amp;"'!A2",TRUE)</f>
        <v>Tržby zo vstupného a nájmov v štadiónoch STaRZ (eur)</v>
      </c>
    </row>
    <row r="15" spans="1:3">
      <c r="A15" s="11" t="s">
        <v>15</v>
      </c>
      <c r="B15" s="63" t="str">
        <f t="shared" si="0"/>
        <v>Tabuľka 10</v>
      </c>
      <c r="C15" s="11" t="str" cm="1">
        <f t="array" aca="1" ref="C15" ca="1">INDIRECT("'"&amp;A15&amp;"'!A2",TRUE)</f>
        <v>Rozptyl cien prenájmu priestorov STaRZ (v eur/m2 za rok)</v>
      </c>
    </row>
    <row r="16" spans="1:3">
      <c r="A16" s="11" t="s">
        <v>16</v>
      </c>
      <c r="B16" s="63" t="str">
        <f t="shared" si="0"/>
        <v>Tabuľka 11</v>
      </c>
      <c r="C16" s="11" t="str" cm="1">
        <f t="array" aca="1" ref="C16" ca="1">INDIRECT("'"&amp;A16&amp;"'!A2",TRUE)</f>
        <v>Ceny prenájmu bufetových priestorov na kúpaliskách STaRZ (v eur/m2 za rok)</v>
      </c>
    </row>
    <row r="17" spans="1:3">
      <c r="A17" s="11" t="s">
        <v>17</v>
      </c>
      <c r="B17" s="63" t="str">
        <f t="shared" si="0"/>
        <v>Tabuľka 12</v>
      </c>
      <c r="C17" s="11" t="str" cm="1">
        <f t="array" aca="1" ref="C17" ca="1">INDIRECT("'"&amp;A17&amp;"'!A2",TRUE)</f>
        <v>Priemerné ceny prenájmu priestorov v Bratislave (v eur za rok)</v>
      </c>
    </row>
    <row r="18" spans="1:3">
      <c r="A18" s="11" t="s">
        <v>18</v>
      </c>
      <c r="B18" s="63" t="str">
        <f t="shared" si="0"/>
        <v>Tabuľka 13</v>
      </c>
      <c r="C18" s="11" t="str" cm="1">
        <f t="array" aca="1" ref="C18" ca="1">INDIRECT("'"&amp;A18&amp;"'!A2",TRUE)</f>
        <v>10 najmenej disciplinovaných nájomcov STaRZ (eur)</v>
      </c>
    </row>
    <row r="19" spans="1:3">
      <c r="A19" s="11" t="s">
        <v>19</v>
      </c>
      <c r="B19" s="63" t="str">
        <f t="shared" si="0"/>
        <v>Tabuľka 14</v>
      </c>
      <c r="C19" s="11" t="str" cm="1">
        <f t="array" aca="1" ref="C19" ca="1">INDIRECT("'"&amp;A19&amp;"'!A2",TRUE)</f>
        <v>Zrealizované verejné obstarávanie (eur)</v>
      </c>
    </row>
    <row r="20" spans="1:3">
      <c r="A20" s="11" t="s">
        <v>20</v>
      </c>
      <c r="B20" s="63" t="str">
        <f t="shared" si="0"/>
        <v>Tabuľka 15</v>
      </c>
      <c r="C20" s="11" t="str" cm="1">
        <f t="array" aca="1" ref="C20" ca="1">INDIRECT("'"&amp;A20&amp;"'!A2",TRUE)</f>
        <v>Plánované a doplnené VO (počet)</v>
      </c>
    </row>
    <row r="21" spans="1:3">
      <c r="A21" s="11" t="s">
        <v>21</v>
      </c>
      <c r="B21" s="63" t="str">
        <f t="shared" si="0"/>
        <v>Tabuľka 16</v>
      </c>
      <c r="C21" s="11" t="str" cm="1">
        <f t="array" aca="1" ref="C21" ca="1">INDIRECT("'"&amp;A21&amp;"'!A2",TRUE)</f>
        <v>Najväčší dodávatelia STaRZ (eur)</v>
      </c>
    </row>
    <row r="22" spans="1:3">
      <c r="A22" s="11" t="s">
        <v>22</v>
      </c>
      <c r="B22" s="63" t="str">
        <f t="shared" si="0"/>
        <v>Tabuľka 17</v>
      </c>
      <c r="C22" s="11" t="str" cm="1">
        <f t="array" aca="1" ref="C22" ca="1">INDIRECT("'"&amp;A22&amp;"'!A2",TRUE)</f>
        <v>Plán a realita údržby podľa stredísk (eur)</v>
      </c>
    </row>
    <row r="23" spans="1:3">
      <c r="A23" s="11" t="s">
        <v>23</v>
      </c>
      <c r="B23" s="63" t="str">
        <f t="shared" si="0"/>
        <v>Tabuľka 18</v>
      </c>
      <c r="C23" s="11" t="str" cm="1">
        <f t="array" aca="1" ref="C23" ca="1">INDIRECT("'"&amp;A23&amp;"'!A2",TRUE)</f>
        <v>Plnenie príjmovej časti rozpočtu (eur)</v>
      </c>
    </row>
    <row r="24" spans="1:3">
      <c r="A24" s="11" t="s">
        <v>24</v>
      </c>
      <c r="B24" s="63" t="str">
        <f t="shared" si="0"/>
        <v>Tabuľka 19</v>
      </c>
      <c r="C24" s="11" t="str" cm="1">
        <f t="array" aca="1" ref="C24" ca="1">INDIRECT("'"&amp;A24&amp;"'!A2",TRUE)</f>
        <v>Čerpanie výdavkovej časti rozpočtu (eur)</v>
      </c>
    </row>
    <row r="25" spans="1:3">
      <c r="A25" s="11" t="s">
        <v>25</v>
      </c>
      <c r="B25" s="63" t="str">
        <f t="shared" si="0"/>
        <v>Tabuľka 20</v>
      </c>
      <c r="C25" s="11" t="str" cm="1">
        <f t="array" aca="1" ref="C25" ca="1">INDIRECT("'"&amp;A25&amp;"'!A2",TRUE)</f>
        <v>Čerpanie výdavkov na tovary a služby (eur)</v>
      </c>
    </row>
    <row r="26" spans="1:3">
      <c r="A26" s="11" t="s">
        <v>26</v>
      </c>
      <c r="B26" s="63" t="str">
        <f t="shared" si="0"/>
        <v>Tabuľka 21</v>
      </c>
      <c r="C26" s="11" t="str" cm="1">
        <f t="array" aca="1" ref="C26" ca="1">INDIRECT("'"&amp;A26&amp;"'!A2",TRUE)</f>
        <v>Došlé faktúry podľa strediska (eur)</v>
      </c>
    </row>
    <row r="27" spans="1:3">
      <c r="A27" s="11" t="s">
        <v>27</v>
      </c>
      <c r="B27" s="63" t="str">
        <f t="shared" si="0"/>
        <v>Tabuľka 22</v>
      </c>
      <c r="C27" s="11" t="str" cm="1">
        <f t="array" aca="1" ref="C27" ca="1">INDIRECT("'"&amp;A27&amp;"'!A2",TRUE)</f>
        <v>Faktúry platené po splatnosti, najväčší dodávatelia</v>
      </c>
    </row>
    <row r="28" spans="1:3">
      <c r="A28" s="11" t="s">
        <v>28</v>
      </c>
      <c r="B28" s="63" t="str">
        <f t="shared" si="0"/>
        <v>Tabuľka 23</v>
      </c>
      <c r="C28" s="11" t="str" cm="1">
        <f t="array" aca="1" ref="C28" ca="1">INDIRECT("'"&amp;A28&amp;"'!A2",TRUE)</f>
        <v>Faktúry platené pred splatnosťou, najväčší dodávatelia</v>
      </c>
    </row>
    <row r="29" spans="1:3">
      <c r="A29" s="11" t="s">
        <v>29</v>
      </c>
      <c r="B29" s="63" t="str">
        <f t="shared" si="0"/>
        <v>Tabuľka 24</v>
      </c>
      <c r="C29" s="11" t="str" cm="1">
        <f t="array" aca="1" ref="C29" ca="1">INDIRECT("'"&amp;A29&amp;"'!A2",TRUE)</f>
        <v xml:space="preserve">Čerpanie hodín poradenstva od externej firmy </v>
      </c>
    </row>
    <row r="30" spans="1:3">
      <c r="A30" s="11" t="s">
        <v>30</v>
      </c>
      <c r="B30" s="63" t="str">
        <f t="shared" si="0"/>
        <v>Tabuľka 25</v>
      </c>
      <c r="C30" s="11" t="str" cm="1">
        <f t="array" aca="1" ref="C30" ca="1">INDIRECT("'"&amp;A30&amp;"'!A2",TRUE)</f>
        <v>Fakturované výkony AK Kucek &amp; Partners počas „hodinovej“ zmluvy</v>
      </c>
    </row>
    <row r="31" spans="1:3">
      <c r="A31" s="11" t="s">
        <v>31</v>
      </c>
      <c r="B31" s="63" t="str">
        <f t="shared" si="0"/>
        <v>Tabuľka 26</v>
      </c>
      <c r="C31" s="11" t="str" cm="1">
        <f t="array" aca="1" ref="C31" ca="1">INDIRECT("'"&amp;A31&amp;"'!A2",TRUE)</f>
        <v>Prehľad sporovej agendy na základe súčasnej zmluvy s AK Kucek &amp; Partners</v>
      </c>
    </row>
    <row r="32" spans="1:3">
      <c r="A32" s="11" t="s">
        <v>32</v>
      </c>
      <c r="B32" s="63" t="str">
        <f t="shared" si="0"/>
        <v>Tabuľka 27</v>
      </c>
      <c r="C32" s="11" t="str" cm="1">
        <f t="array" aca="1" ref="C32" ca="1">INDIRECT("'"&amp;A32&amp;"'!A2",TRUE)</f>
        <v>Optimalizácia miezd radových zamestnancov</v>
      </c>
    </row>
    <row r="33" spans="1:3">
      <c r="A33" s="11" t="s">
        <v>33</v>
      </c>
      <c r="B33" s="63" t="str">
        <f t="shared" si="0"/>
        <v>Tabuľka 28</v>
      </c>
      <c r="C33" s="11" t="str" cm="1">
        <f t="array" aca="1" ref="C33" ca="1">INDIRECT("'"&amp;A33&amp;"'!A2",TRUE)</f>
        <v>Optimalizácia služobných mobilných paušálov</v>
      </c>
    </row>
    <row r="34" spans="1:3">
      <c r="A34" s="11" t="s">
        <v>34</v>
      </c>
      <c r="B34" s="63" t="str">
        <f t="shared" si="0"/>
        <v>Graf 1</v>
      </c>
      <c r="C34" s="11" t="str" cm="1">
        <f t="array" aca="1" ref="C34" ca="1">INDIRECT("'"&amp;A34&amp;"'!A2",TRUE)</f>
        <v xml:space="preserve">Výdavky STaRZ (mil. eur) </v>
      </c>
    </row>
    <row r="35" spans="1:3">
      <c r="A35" s="11" t="s">
        <v>35</v>
      </c>
      <c r="B35" s="63" t="str">
        <f t="shared" si="0"/>
        <v>Graf 2</v>
      </c>
      <c r="C35" s="11" t="str" cm="1">
        <f t="array" aca="1" ref="C35" ca="1">INDIRECT("'"&amp;A35&amp;"'!A2",TRUE)</f>
        <v xml:space="preserve">Príjmy STaRZ (mil. eur) </v>
      </c>
    </row>
    <row r="36" spans="1:3">
      <c r="A36" s="11" t="s">
        <v>36</v>
      </c>
      <c r="B36" s="63" t="str">
        <f t="shared" si="0"/>
        <v>Graf 3</v>
      </c>
      <c r="C36" s="11" t="str" cm="1">
        <f t="array" aca="1" ref="C36" ca="1">INDIRECT("'"&amp;A36&amp;"'!A2",TRUE)</f>
        <v>Počet zamestnancov STaRZ</v>
      </c>
    </row>
    <row r="37" spans="1:3">
      <c r="A37" s="11" t="s">
        <v>37</v>
      </c>
      <c r="B37" s="63" t="str">
        <f t="shared" si="0"/>
        <v>Graf 4</v>
      </c>
      <c r="C37" s="11" t="str" cm="1">
        <f t="array" aca="1" ref="C37" ca="1">INDIRECT("'"&amp;A37&amp;"'!A2",TRUE)</f>
        <v>Prevádzkový zisk/strata ako % prevádzkových nákladov</v>
      </c>
    </row>
    <row r="38" spans="1:3">
      <c r="A38" s="11" t="s">
        <v>38</v>
      </c>
      <c r="B38" s="63" t="str">
        <f t="shared" si="0"/>
        <v>Graf 5</v>
      </c>
      <c r="C38" s="11" t="str" cm="1">
        <f t="array" aca="1" ref="C38" ca="1">INDIRECT("'"&amp;A38&amp;"'!A2",TRUE)</f>
        <v>Návštevnosť na jednu prevádzkovú hodinu pre verejnosť</v>
      </c>
    </row>
    <row r="39" spans="1:3">
      <c r="A39" s="11" t="s">
        <v>39</v>
      </c>
      <c r="B39" s="63" t="str">
        <f t="shared" si="0"/>
        <v>Graf 6</v>
      </c>
      <c r="C39" s="11" t="str" cm="1">
        <f t="array" aca="1" ref="C39" ca="1">INDIRECT("'"&amp;A39&amp;"'!A2",TRUE)</f>
        <v>Zmena celkových tržieb zo vstupného (2017-2020) pri maximálnej návštevnosti</v>
      </c>
    </row>
    <row r="40" spans="1:3">
      <c r="A40" s="11" t="s">
        <v>40</v>
      </c>
      <c r="B40" s="63" t="str">
        <f t="shared" si="0"/>
        <v>Graf 7</v>
      </c>
      <c r="C40" s="11" t="str" cm="1">
        <f t="array" aca="1" ref="C40" ca="1">INDIRECT("'"&amp;A40&amp;"'!A2",TRUE)</f>
        <v>Vodné a stočné na m3 bazénu (m3)</v>
      </c>
    </row>
    <row r="41" spans="1:3">
      <c r="A41" s="11" t="s">
        <v>41</v>
      </c>
      <c r="B41" s="63" t="str">
        <f t="shared" si="0"/>
        <v>Graf 8</v>
      </c>
      <c r="C41" s="11" t="str" cm="1">
        <f t="array" aca="1" ref="C41" ca="1">INDIRECT("'"&amp;A41&amp;"'!A2",TRUE)</f>
        <v>Vodné a stočné na návštevníka a bazénovú plochu (m3/osoba/m3 bazénu)</v>
      </c>
    </row>
    <row r="42" spans="1:3">
      <c r="A42" s="11" t="s">
        <v>42</v>
      </c>
      <c r="B42" s="63" t="str">
        <f t="shared" si="0"/>
        <v>Graf 9</v>
      </c>
      <c r="C42" s="11" t="str" cm="1">
        <f t="array" aca="1" ref="C42" ca="1">INDIRECT("'"&amp;A42&amp;"'!A2",TRUE)</f>
        <v>Úhrada nájomného zo strany nájomcov STaRZ (tis. eur)</v>
      </c>
    </row>
    <row r="43" spans="1:3">
      <c r="A43" s="11" t="s">
        <v>43</v>
      </c>
      <c r="B43" s="63" t="str">
        <f t="shared" si="0"/>
        <v>Graf 10</v>
      </c>
      <c r="C43" s="11" t="str" cm="1">
        <f t="array" aca="1" ref="C43" ca="1">INDIRECT("'"&amp;A43&amp;"'!A2",TRUE)</f>
        <v>Priemerná včasnosť úhrad nájomného (červenou priemer, v dňoch)</v>
      </c>
    </row>
    <row r="44" spans="1:3">
      <c r="A44" s="11" t="s">
        <v>44</v>
      </c>
      <c r="B44" s="63" t="str">
        <f t="shared" si="0"/>
        <v>Graf 11</v>
      </c>
      <c r="C44" s="11" t="str" cm="1">
        <f t="array" aca="1" ref="C44" ca="1">INDIRECT("'"&amp;A44&amp;"'!A2",TRUE)</f>
        <v>Návštevnosť prevádzok STaRZ podľa rokov a druhu prevádzky</v>
      </c>
    </row>
    <row r="45" spans="1:3">
      <c r="A45" s="11" t="s">
        <v>45</v>
      </c>
      <c r="B45" s="63" t="str">
        <f t="shared" si="0"/>
        <v>Graf 12</v>
      </c>
      <c r="C45" s="11" t="str" cm="1">
        <f t="array" aca="1" ref="C45" ca="1">INDIRECT("'"&amp;A45&amp;"'!A2",TRUE)</f>
        <v>Medziročný nárast/pokles návštevnosti prevádzok STaRZ (%)</v>
      </c>
    </row>
    <row r="46" spans="1:3">
      <c r="A46" s="11" t="s">
        <v>46</v>
      </c>
      <c r="B46" s="63" t="str">
        <f t="shared" si="0"/>
        <v>Graf 13</v>
      </c>
      <c r="C46" s="11" t="str" cm="1">
        <f t="array" aca="1" ref="C46" ca="1">INDIRECT("'"&amp;A46&amp;"'!A2",TRUE)</f>
        <v>Návštevnosť letných kúpalísk (%)</v>
      </c>
    </row>
    <row r="47" spans="1:3">
      <c r="A47" s="11" t="s">
        <v>47</v>
      </c>
      <c r="B47" s="63" t="str">
        <f t="shared" si="0"/>
        <v>Graf 14</v>
      </c>
      <c r="C47" s="11" t="str" cm="1">
        <f t="array" aca="1" ref="C47" ca="1">INDIRECT("'"&amp;A47&amp;"'!A2",TRUE)</f>
        <v>Návštevnosť a počet hodín prevádzky 2017-2020</v>
      </c>
    </row>
    <row r="48" spans="1:3">
      <c r="A48" s="11" t="s">
        <v>48</v>
      </c>
      <c r="B48" s="63" t="str">
        <f t="shared" si="0"/>
        <v>Graf 15</v>
      </c>
      <c r="C48" s="11" t="str" cm="1">
        <f t="array" aca="1" ref="C48" ca="1">INDIRECT("'"&amp;A48&amp;"'!A2",TRUE)</f>
        <v>Dopĺňanie plánu VO počas roka (obstaraná cena a PHZ)</v>
      </c>
    </row>
    <row r="49" spans="1:3">
      <c r="A49" s="11" t="s">
        <v>49</v>
      </c>
      <c r="B49" s="63" t="str">
        <f t="shared" si="0"/>
        <v>Graf 16</v>
      </c>
      <c r="C49" s="11" t="str" cm="1">
        <f t="array" aca="1" ref="C49" ca="1">INDIRECT("'"&amp;A49&amp;"'!A2",TRUE)</f>
        <v>Najčastejšie obstarávané tovary a služby (počty)</v>
      </c>
    </row>
    <row r="50" spans="1:3">
      <c r="A50" s="11" t="s">
        <v>50</v>
      </c>
      <c r="B50" s="63" t="str">
        <f t="shared" si="0"/>
        <v>Graf 17</v>
      </c>
      <c r="C50" s="11" t="str" cm="1">
        <f t="array" aca="1" ref="C50" ca="1">INDIRECT("'"&amp;A50&amp;"'!A2",TRUE)</f>
        <v>Najdrahšie obstarávané tovary a služby (počty)</v>
      </c>
    </row>
    <row r="51" spans="1:3">
      <c r="A51" s="11" t="s">
        <v>51</v>
      </c>
      <c r="B51" s="63" t="str">
        <f t="shared" si="0"/>
        <v>Graf 18</v>
      </c>
      <c r="C51" s="11" t="str" cm="1">
        <f t="array" aca="1" ref="C51" ca="1">INDIRECT("'"&amp;A51&amp;"'!A2",TRUE)</f>
        <v xml:space="preserve">Počty zákaziek podľa vysúťaženej ceny </v>
      </c>
    </row>
    <row r="52" spans="1:3">
      <c r="A52" s="11" t="s">
        <v>52</v>
      </c>
      <c r="B52" s="63" t="str">
        <f t="shared" si="0"/>
        <v>Graf 19</v>
      </c>
      <c r="C52" s="11" t="str" cm="1">
        <f t="array" aca="1" ref="C52" ca="1">INDIRECT("'"&amp;A52&amp;"'!A2",TRUE)</f>
        <v>Rozpočet a skutočnosť vlastných príjmov</v>
      </c>
    </row>
    <row r="53" spans="1:3">
      <c r="A53" s="11" t="s">
        <v>53</v>
      </c>
      <c r="B53" s="63" t="str">
        <f t="shared" si="0"/>
        <v>Graf 20</v>
      </c>
      <c r="C53" s="11" t="str" cm="1">
        <f t="array" aca="1" ref="C53" ca="1">INDIRECT("'"&amp;A53&amp;"'!A2",TRUE)</f>
        <v>Rozpočet a skutočnosť bežných výdavkov</v>
      </c>
    </row>
    <row r="54" spans="1:3">
      <c r="A54" s="11" t="s">
        <v>54</v>
      </c>
      <c r="B54" s="63" t="str">
        <f t="shared" si="0"/>
        <v>Graf 21</v>
      </c>
      <c r="C54" s="11" t="str" cm="1">
        <f t="array" aca="1" ref="C54" ca="1">INDIRECT("'"&amp;A54&amp;"'!A2",TRUE)</f>
        <v xml:space="preserve">Faktúry platené pred splatnosťou </v>
      </c>
    </row>
    <row r="55" spans="1:3">
      <c r="A55" s="11" t="s">
        <v>55</v>
      </c>
      <c r="B55" s="63" t="str">
        <f t="shared" si="0"/>
        <v>Graf 22</v>
      </c>
      <c r="C55" s="11" t="str" cm="1">
        <f t="array" aca="1" ref="C55" ca="1">INDIRECT("'"&amp;A55&amp;"'!A2",TRUE)</f>
        <v>Faktúry platené po splatnosti</v>
      </c>
    </row>
    <row r="56" spans="1:3">
      <c r="A56" s="11" t="s">
        <v>56</v>
      </c>
      <c r="B56" s="63" t="str">
        <f t="shared" si="0"/>
        <v>Graf 23</v>
      </c>
      <c r="C56" s="11" t="str" cm="1">
        <f t="array" aca="1" ref="C56" ca="1">INDIRECT("'"&amp;A56&amp;"'!A2",TRUE)</f>
        <v>Distribúcia platobnej disciplíny po rokoch (2017-2020)</v>
      </c>
    </row>
    <row r="57" spans="1:3">
      <c r="A57" s="11" t="s">
        <v>57</v>
      </c>
      <c r="B57" s="63" t="str">
        <f t="shared" si="0"/>
        <v>Graf 24</v>
      </c>
      <c r="C57" s="11" t="str" cm="1">
        <f t="array" aca="1" ref="C57" ca="1">INDIRECT("'"&amp;A57&amp;"'!A2",TRUE)</f>
        <v>Počet dní medzi úhradou a splatnosťou po mesiacoch</v>
      </c>
    </row>
    <row r="58" spans="1:3">
      <c r="A58" s="11" t="s">
        <v>58</v>
      </c>
      <c r="B58" s="63" t="str">
        <f t="shared" si="0"/>
        <v>Graf 25</v>
      </c>
      <c r="C58" s="11" t="str" cm="1">
        <f t="array" aca="1" ref="C58" ca="1">INDIRECT("'"&amp;A58&amp;"'!A2",TRUE)</f>
        <v>Alternatívny model úhrady faktúry 2017-2020 (eur)</v>
      </c>
    </row>
    <row r="59" spans="1:3">
      <c r="A59" s="11" t="s">
        <v>59</v>
      </c>
      <c r="B59" s="63" t="str">
        <f t="shared" si="0"/>
        <v>Graf 26</v>
      </c>
      <c r="C59" s="11" t="str" cm="1">
        <f t="array" aca="1" ref="C59" ca="1">INDIRECT("'"&amp;A59&amp;"'!A2",TRUE)</f>
        <v>Účtovné prípady na jedného účtovníckeho zamestnanca</v>
      </c>
    </row>
    <row r="60" spans="1:3">
      <c r="A60" s="11" t="s">
        <v>60</v>
      </c>
      <c r="B60" s="63" t="str">
        <f t="shared" si="0"/>
        <v>Graf 27</v>
      </c>
      <c r="C60" s="11" t="str" cm="1">
        <f t="array" aca="1" ref="C60" ca="1">INDIRECT("'"&amp;A60&amp;"'!A2",TRUE)</f>
        <v>Účtovné doklady verzus FTE na účtovníctve, bez mzdového účtovníctva (2017)</v>
      </c>
    </row>
    <row r="61" spans="1:3">
      <c r="A61" s="11" t="s">
        <v>61</v>
      </c>
      <c r="B61" s="63" t="str">
        <f t="shared" si="0"/>
        <v>Graf 28</v>
      </c>
      <c r="C61" s="11" t="str" cm="1">
        <f t="array" aca="1" ref="C61" ca="1">INDIRECT("'"&amp;A61&amp;"'!A2",TRUE)</f>
        <v xml:space="preserve">Sezónna fluktuácia zamestnancov </v>
      </c>
    </row>
    <row r="62" spans="1:3">
      <c r="A62" s="11" t="s">
        <v>62</v>
      </c>
      <c r="B62" s="63" t="str">
        <f t="shared" si="0"/>
        <v>Graf 29</v>
      </c>
      <c r="C62" s="11" t="str" cm="1">
        <f t="array" aca="1" ref="C62" ca="1">INDIRECT("'"&amp;A62&amp;"'!A2",TRUE)</f>
        <v xml:space="preserve">Sezónna fluktuácia dohodárov </v>
      </c>
    </row>
    <row r="63" spans="1:3">
      <c r="A63" s="11" t="s">
        <v>63</v>
      </c>
      <c r="B63" s="63" t="str">
        <f t="shared" si="0"/>
        <v>Graf 30</v>
      </c>
      <c r="C63" s="11" t="str" cm="1">
        <f t="array" aca="1" ref="C63" ca="1">INDIRECT("'"&amp;A63&amp;"'!A2",TRUE)</f>
        <v>Personálne náklady a priemerná mzda, s vplyvom valorizácie</v>
      </c>
    </row>
    <row r="64" spans="1:3">
      <c r="A64" s="11" t="s">
        <v>64</v>
      </c>
      <c r="B64" s="63" t="str">
        <f t="shared" si="0"/>
        <v>Graf 31</v>
      </c>
      <c r="C64" s="11" t="str" cm="1">
        <f t="array" aca="1" ref="C64" ca="1">INDIRECT("'"&amp;A64&amp;"'!A2",TRUE)</f>
        <v>Zloženie celkového mzdového ohodnotenia STaRZ</v>
      </c>
    </row>
    <row r="65" spans="1:3">
      <c r="A65" s="11" t="s">
        <v>65</v>
      </c>
      <c r="B65" s="63" t="str">
        <f t="shared" si="0"/>
        <v>Graf 32</v>
      </c>
      <c r="C65" s="11" t="str" cm="1">
        <f t="array" aca="1" ref="C65" ca="1">INDIRECT("'"&amp;A65&amp;"'!A2",TRUE)</f>
        <v xml:space="preserve">Platy radových THP na riaditeľstve </v>
      </c>
    </row>
    <row r="66" spans="1:3">
      <c r="A66" s="11" t="s">
        <v>66</v>
      </c>
      <c r="B66" s="63" t="str">
        <f t="shared" si="0"/>
        <v>Graf 33</v>
      </c>
      <c r="C66" s="11" t="str" cm="1">
        <f t="array" aca="1" ref="C66" ca="1">INDIRECT("'"&amp;A66&amp;"'!A2",TRUE)</f>
        <v>Platy radových THP mimo riaditeľstva</v>
      </c>
    </row>
    <row r="67" spans="1:3">
      <c r="A67" s="11" t="s">
        <v>67</v>
      </c>
      <c r="B67" s="63" t="str">
        <f t="shared" si="0"/>
        <v>Graf 34</v>
      </c>
      <c r="C67" s="11" t="str" cm="1">
        <f t="array" aca="1" ref="C67" ca="1">INDIRECT("'"&amp;A67&amp;"'!A2",TRUE)</f>
        <v>Platy vedúcich zamestnancov STaRZ (eur mesačne)</v>
      </c>
    </row>
    <row r="68" spans="1:3">
      <c r="A68" s="11" t="s">
        <v>68</v>
      </c>
      <c r="B68" s="63" t="str">
        <f t="shared" si="0"/>
        <v>Graf 35</v>
      </c>
      <c r="C68" s="11" t="str" cm="1">
        <f t="array" aca="1" ref="C68" ca="1">INDIRECT("'"&amp;A68&amp;"'!A2",TRUE)</f>
        <v>Platy robotníckych zamestnancov STaRZ (eur mesačne)</v>
      </c>
    </row>
    <row r="69" spans="1:3">
      <c r="A69" s="11" t="s">
        <v>69</v>
      </c>
      <c r="B69" s="63" t="str">
        <f t="shared" si="0"/>
        <v>Graf 36</v>
      </c>
      <c r="C69" s="11" t="str" cm="1">
        <f t="array" aca="1" ref="C69" ca="1">INDIRECT("'"&amp;A69&amp;"'!A2",TRUE)</f>
        <v>Preplatené nadčasy podľa kategórie a roku (hodiny)</v>
      </c>
    </row>
    <row r="70" spans="1:3">
      <c r="A70" s="11" t="s">
        <v>70</v>
      </c>
      <c r="B70" s="63" t="str">
        <f t="shared" ref="B70:B73" si="1">HYPERLINK("#'"&amp;A70&amp;"'!A1",A70)</f>
        <v>Graf 37</v>
      </c>
      <c r="C70" s="11" t="str" cm="1">
        <f t="array" aca="1" ref="C70" ca="1">INDIRECT("'"&amp;A70&amp;"'!A2",TRUE)</f>
        <v>Preplatené nadčasy podľa kategórie a priemernej mesačnej mzdy (hodiny)</v>
      </c>
    </row>
    <row r="71" spans="1:3">
      <c r="A71" s="11" t="s">
        <v>71</v>
      </c>
      <c r="B71" s="63" t="str">
        <f t="shared" si="1"/>
        <v>Graf 38</v>
      </c>
      <c r="C71" s="11" t="str" cm="1">
        <f t="array" aca="1" ref="C71" ca="1">INDIRECT("'"&amp;A71&amp;"'!A2",TRUE)</f>
        <v>Investície podľa rokov</v>
      </c>
    </row>
    <row r="72" spans="1:3">
      <c r="A72" s="11" t="s">
        <v>72</v>
      </c>
      <c r="B72" s="63" t="str">
        <f t="shared" si="1"/>
        <v>Graf 39</v>
      </c>
      <c r="C72" s="11" t="str" cm="1">
        <f t="array" aca="1" ref="C72" ca="1">INDIRECT("'"&amp;A72&amp;"'!A2",TRUE)</f>
        <v>Investície podľa prevádzky (eur)</v>
      </c>
    </row>
    <row r="73" spans="1:3">
      <c r="A73" s="11" t="s">
        <v>73</v>
      </c>
      <c r="B73" s="63" t="str">
        <f t="shared" si="1"/>
        <v>Graf 40</v>
      </c>
      <c r="C73" s="11" t="str" cm="1">
        <f t="array" aca="1" ref="C73" ca="1">INDIRECT("'"&amp;A73&amp;"'!A2",TRUE)</f>
        <v>Plánované a zrealizované investície podľa rokov (eur)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D90DE-C793-44EF-935D-0158CD0DDE82}">
  <dimension ref="A1:H10"/>
  <sheetViews>
    <sheetView workbookViewId="0">
      <selection activeCell="A4" sqref="A4"/>
    </sheetView>
  </sheetViews>
  <sheetFormatPr defaultRowHeight="15"/>
  <cols>
    <col min="1" max="1" width="17.28515625" bestFit="1" customWidth="1"/>
  </cols>
  <sheetData>
    <row r="1" spans="1:8">
      <c r="A1" s="8" t="s">
        <v>74</v>
      </c>
      <c r="B1" s="8">
        <v>9</v>
      </c>
    </row>
    <row r="2" spans="1:8">
      <c r="A2" s="9" t="s">
        <v>149</v>
      </c>
    </row>
    <row r="4" spans="1:8">
      <c r="A4" s="13" t="str">
        <f>HYPERLINK("#'OBSAH'!A1","Naspäť na obsah")</f>
        <v>Naspäť na obsah</v>
      </c>
    </row>
    <row r="6" spans="1:8">
      <c r="A6" s="10"/>
      <c r="B6" s="10" t="s">
        <v>150</v>
      </c>
      <c r="C6" s="10"/>
      <c r="D6" s="10"/>
      <c r="E6" s="10"/>
      <c r="F6" s="10" t="s">
        <v>151</v>
      </c>
      <c r="G6" s="10"/>
      <c r="H6" s="10"/>
    </row>
    <row r="7" spans="1:8">
      <c r="A7" s="7" t="s">
        <v>128</v>
      </c>
      <c r="B7" s="16">
        <v>2017</v>
      </c>
      <c r="C7" s="16">
        <v>2018</v>
      </c>
      <c r="D7" s="16">
        <v>2019</v>
      </c>
      <c r="E7" s="7">
        <v>2017</v>
      </c>
      <c r="F7" s="16"/>
      <c r="G7" s="16">
        <v>2018</v>
      </c>
      <c r="H7" s="16">
        <v>2019</v>
      </c>
    </row>
    <row r="8" spans="1:8">
      <c r="A8" s="7" t="s">
        <v>124</v>
      </c>
      <c r="B8" s="16">
        <v>33095</v>
      </c>
      <c r="C8" s="16">
        <v>35098</v>
      </c>
      <c r="D8" s="16">
        <v>35175</v>
      </c>
      <c r="E8" s="7">
        <v>799483</v>
      </c>
      <c r="F8" s="16"/>
      <c r="G8" s="16">
        <v>936471</v>
      </c>
      <c r="H8" s="16" t="s">
        <v>152</v>
      </c>
    </row>
    <row r="9" spans="1:8">
      <c r="A9" s="7" t="s">
        <v>120</v>
      </c>
      <c r="B9" s="16">
        <v>61117</v>
      </c>
      <c r="C9" s="16">
        <v>60317</v>
      </c>
      <c r="D9" s="16">
        <v>58925</v>
      </c>
      <c r="E9" s="7">
        <v>20907</v>
      </c>
      <c r="F9" s="16"/>
      <c r="G9" s="16">
        <v>21090</v>
      </c>
      <c r="H9" s="16">
        <v>23630</v>
      </c>
    </row>
    <row r="10" spans="1:8">
      <c r="A10" s="11" t="s">
        <v>83</v>
      </c>
      <c r="B10" s="17"/>
      <c r="C10" s="17"/>
      <c r="D10" s="17"/>
      <c r="E10" s="9"/>
      <c r="F10" s="17"/>
      <c r="G10" s="17"/>
      <c r="H10" s="1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8F4EF-B144-4170-AA59-2E89CBE603A8}">
  <dimension ref="A1:D16"/>
  <sheetViews>
    <sheetView workbookViewId="0">
      <selection activeCell="A4" sqref="A4"/>
    </sheetView>
  </sheetViews>
  <sheetFormatPr defaultRowHeight="15"/>
  <cols>
    <col min="1" max="1" width="27.85546875" bestFit="1" customWidth="1"/>
  </cols>
  <sheetData>
    <row r="1" spans="1:4">
      <c r="A1" s="8" t="s">
        <v>74</v>
      </c>
      <c r="B1" s="8">
        <v>10</v>
      </c>
    </row>
    <row r="2" spans="1:4">
      <c r="A2" s="9" t="s">
        <v>153</v>
      </c>
    </row>
    <row r="4" spans="1:4">
      <c r="A4" s="13" t="str">
        <f>HYPERLINK("#'OBSAH'!A1","Naspäť na obsah")</f>
        <v>Naspäť na obsah</v>
      </c>
    </row>
    <row r="6" spans="1:4">
      <c r="A6" s="10" t="s">
        <v>103</v>
      </c>
      <c r="B6" s="10"/>
      <c r="C6" s="10"/>
      <c r="D6" s="10"/>
    </row>
    <row r="7" spans="1:4">
      <c r="A7" s="7"/>
      <c r="B7" s="16" t="s">
        <v>154</v>
      </c>
      <c r="C7" s="16" t="s">
        <v>155</v>
      </c>
      <c r="D7" s="16" t="s">
        <v>156</v>
      </c>
    </row>
    <row r="8" spans="1:4">
      <c r="A8" s="7" t="s">
        <v>157</v>
      </c>
      <c r="B8" s="16">
        <v>67.8</v>
      </c>
      <c r="C8" s="16">
        <v>209</v>
      </c>
      <c r="D8" s="16">
        <v>131.6</v>
      </c>
    </row>
    <row r="9" spans="1:4">
      <c r="A9" s="7" t="s">
        <v>158</v>
      </c>
      <c r="B9" s="16">
        <v>170.3</v>
      </c>
      <c r="C9" s="16">
        <v>206.5</v>
      </c>
      <c r="D9" s="16">
        <v>194.4</v>
      </c>
    </row>
    <row r="10" spans="1:4">
      <c r="A10" s="10" t="s">
        <v>159</v>
      </c>
      <c r="B10" s="10">
        <v>88.4</v>
      </c>
      <c r="C10" s="10">
        <v>99.3</v>
      </c>
      <c r="D10" s="10">
        <v>93.9</v>
      </c>
    </row>
    <row r="11" spans="1:4">
      <c r="A11" s="7" t="s">
        <v>160</v>
      </c>
      <c r="B11" s="16">
        <v>80</v>
      </c>
      <c r="C11" s="16">
        <v>91.2</v>
      </c>
      <c r="D11" s="16">
        <v>85.6</v>
      </c>
    </row>
    <row r="12" spans="1:4">
      <c r="A12" s="7" t="s">
        <v>82</v>
      </c>
      <c r="B12" s="16"/>
      <c r="C12" s="16"/>
      <c r="D12" s="16"/>
    </row>
    <row r="13" spans="1:4">
      <c r="A13" s="7"/>
      <c r="B13" s="16" t="s">
        <v>154</v>
      </c>
      <c r="C13" s="16" t="s">
        <v>155</v>
      </c>
      <c r="D13" s="16" t="s">
        <v>156</v>
      </c>
    </row>
    <row r="14" spans="1:4">
      <c r="A14" s="10" t="s">
        <v>161</v>
      </c>
      <c r="B14" s="10">
        <v>59.2</v>
      </c>
      <c r="C14" s="10">
        <v>153.6</v>
      </c>
      <c r="D14" s="10">
        <v>93.9</v>
      </c>
    </row>
    <row r="15" spans="1:4">
      <c r="A15" s="7" t="s">
        <v>162</v>
      </c>
      <c r="B15" s="16">
        <v>76.8</v>
      </c>
      <c r="C15" s="16">
        <v>175.8</v>
      </c>
      <c r="D15" s="16">
        <v>107.8</v>
      </c>
    </row>
    <row r="16" spans="1:4">
      <c r="A16" s="11" t="s">
        <v>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BE5B4-313B-4CF5-B07E-28EEA317EB9B}">
  <dimension ref="A1:C12"/>
  <sheetViews>
    <sheetView workbookViewId="0">
      <selection activeCell="A4" sqref="A4"/>
    </sheetView>
  </sheetViews>
  <sheetFormatPr defaultRowHeight="15"/>
  <cols>
    <col min="1" max="1" width="13.140625" bestFit="1" customWidth="1"/>
    <col min="2" max="2" width="11.42578125" bestFit="1" customWidth="1"/>
    <col min="3" max="3" width="11.85546875" bestFit="1" customWidth="1"/>
  </cols>
  <sheetData>
    <row r="1" spans="1:3">
      <c r="A1" s="8" t="s">
        <v>74</v>
      </c>
      <c r="B1" s="8">
        <v>11</v>
      </c>
    </row>
    <row r="2" spans="1:3">
      <c r="A2" s="9" t="s">
        <v>163</v>
      </c>
    </row>
    <row r="4" spans="1:3">
      <c r="A4" s="13" t="str">
        <f>HYPERLINK("#'OBSAH'!A1","Naspäť na obsah")</f>
        <v>Naspäť na obsah</v>
      </c>
    </row>
    <row r="6" spans="1:3">
      <c r="A6" s="10" t="s">
        <v>161</v>
      </c>
      <c r="B6" s="10" t="s">
        <v>164</v>
      </c>
      <c r="C6" s="10" t="s">
        <v>165</v>
      </c>
    </row>
    <row r="7" spans="1:3">
      <c r="A7" s="7" t="s">
        <v>166</v>
      </c>
      <c r="B7" s="16">
        <v>76.5</v>
      </c>
      <c r="C7" s="16">
        <v>8</v>
      </c>
    </row>
    <row r="8" spans="1:3">
      <c r="A8" s="7" t="s">
        <v>167</v>
      </c>
      <c r="B8" s="16">
        <v>9.1999999999999993</v>
      </c>
      <c r="C8" s="16">
        <v>0</v>
      </c>
    </row>
    <row r="9" spans="1:3">
      <c r="A9" s="7" t="s">
        <v>168</v>
      </c>
      <c r="B9" s="16">
        <v>32.5</v>
      </c>
      <c r="C9" s="16">
        <v>5.0999999999999996</v>
      </c>
    </row>
    <row r="10" spans="1:3">
      <c r="A10" s="7" t="s">
        <v>169</v>
      </c>
      <c r="B10" s="7">
        <v>71.3</v>
      </c>
      <c r="C10" s="7">
        <v>8.9</v>
      </c>
    </row>
    <row r="11" spans="1:3">
      <c r="A11" s="7" t="s">
        <v>170</v>
      </c>
      <c r="B11" s="16">
        <v>39.5</v>
      </c>
      <c r="C11" s="16">
        <v>4.5</v>
      </c>
    </row>
    <row r="12" spans="1:3">
      <c r="A12" s="11" t="s">
        <v>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C8FE6-28A9-4E1A-839E-9E3DA7A80B72}">
  <dimension ref="A1:F10"/>
  <sheetViews>
    <sheetView workbookViewId="0">
      <selection activeCell="L32" sqref="L32"/>
    </sheetView>
  </sheetViews>
  <sheetFormatPr defaultRowHeight="15"/>
  <cols>
    <col min="1" max="1" width="18.85546875" bestFit="1" customWidth="1"/>
    <col min="2" max="2" width="13.140625" bestFit="1" customWidth="1"/>
    <col min="3" max="3" width="20.5703125" bestFit="1" customWidth="1"/>
    <col min="4" max="4" width="10.140625" bestFit="1" customWidth="1"/>
    <col min="5" max="5" width="12.140625" bestFit="1" customWidth="1"/>
    <col min="6" max="6" width="10.140625" bestFit="1" customWidth="1"/>
  </cols>
  <sheetData>
    <row r="1" spans="1:6">
      <c r="A1" s="8" t="s">
        <v>74</v>
      </c>
      <c r="B1" s="8">
        <v>12</v>
      </c>
    </row>
    <row r="2" spans="1:6">
      <c r="A2" s="9" t="s">
        <v>171</v>
      </c>
    </row>
    <row r="4" spans="1:6">
      <c r="A4" s="13" t="str">
        <f>HYPERLINK("#'OBSAH'!A1","Naspäť na obsah")</f>
        <v>Naspäť na obsah</v>
      </c>
    </row>
    <row r="6" spans="1:6">
      <c r="A6" s="10"/>
      <c r="B6" s="10" t="s">
        <v>172</v>
      </c>
      <c r="C6" s="71" t="s">
        <v>173</v>
      </c>
      <c r="D6" s="72"/>
      <c r="E6" s="71" t="s">
        <v>174</v>
      </c>
      <c r="F6" s="72"/>
    </row>
    <row r="7" spans="1:6">
      <c r="A7" s="7"/>
      <c r="B7" s="54" t="s">
        <v>175</v>
      </c>
      <c r="C7" s="54" t="s">
        <v>175</v>
      </c>
      <c r="D7" s="55" t="s">
        <v>176</v>
      </c>
      <c r="E7" s="54" t="s">
        <v>175</v>
      </c>
      <c r="F7" s="54" t="s">
        <v>176</v>
      </c>
    </row>
    <row r="8" spans="1:6">
      <c r="A8" s="7" t="s">
        <v>177</v>
      </c>
      <c r="B8" s="16">
        <v>51.6</v>
      </c>
      <c r="C8" s="16">
        <v>125.2</v>
      </c>
      <c r="D8" s="7">
        <v>17.5</v>
      </c>
      <c r="E8" s="16">
        <v>60.3</v>
      </c>
      <c r="F8" s="16">
        <v>24.6</v>
      </c>
    </row>
    <row r="9" spans="1:6">
      <c r="A9" s="7" t="s">
        <v>178</v>
      </c>
      <c r="B9" s="16">
        <v>99.9</v>
      </c>
      <c r="C9" s="16">
        <v>130.19999999999999</v>
      </c>
      <c r="D9" s="7">
        <v>26.9</v>
      </c>
      <c r="E9" s="16">
        <v>125</v>
      </c>
      <c r="F9" s="16">
        <v>5</v>
      </c>
    </row>
    <row r="10" spans="1:6">
      <c r="A10" s="11" t="s">
        <v>179</v>
      </c>
    </row>
  </sheetData>
  <mergeCells count="2">
    <mergeCell ref="C6:D6"/>
    <mergeCell ref="E6:F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664BC-3C0B-4A0E-8766-F59027D4B015}">
  <dimension ref="A1:F19"/>
  <sheetViews>
    <sheetView workbookViewId="0">
      <selection activeCell="D38" sqref="D38"/>
    </sheetView>
  </sheetViews>
  <sheetFormatPr defaultRowHeight="15"/>
  <cols>
    <col min="1" max="1" width="51.42578125" bestFit="1" customWidth="1"/>
    <col min="2" max="2" width="38.7109375" bestFit="1" customWidth="1"/>
    <col min="3" max="3" width="23.42578125" bestFit="1" customWidth="1"/>
    <col min="4" max="4" width="39.85546875" bestFit="1" customWidth="1"/>
    <col min="5" max="5" width="34.5703125" bestFit="1" customWidth="1"/>
  </cols>
  <sheetData>
    <row r="1" spans="1:6">
      <c r="A1" s="8" t="s">
        <v>74</v>
      </c>
      <c r="B1" s="8">
        <v>13</v>
      </c>
    </row>
    <row r="2" spans="1:6">
      <c r="A2" s="9" t="s">
        <v>180</v>
      </c>
      <c r="B2" s="9"/>
    </row>
    <row r="3" spans="1:6">
      <c r="A3" s="9"/>
      <c r="B3" s="9"/>
    </row>
    <row r="4" spans="1:6">
      <c r="A4" s="13" t="str">
        <f>HYPERLINK("#'OBSAH'!A1","Naspäť na obsah")</f>
        <v>Naspäť na obsah</v>
      </c>
      <c r="B4" s="9"/>
    </row>
    <row r="6" spans="1:6">
      <c r="A6" s="10" t="s">
        <v>181</v>
      </c>
      <c r="B6" s="10" t="s">
        <v>182</v>
      </c>
      <c r="C6" s="10" t="s">
        <v>183</v>
      </c>
      <c r="D6" s="10" t="s">
        <v>184</v>
      </c>
      <c r="E6" s="10" t="s">
        <v>185</v>
      </c>
    </row>
    <row r="7" spans="1:6">
      <c r="A7" s="7" t="s">
        <v>186</v>
      </c>
      <c r="B7" s="18">
        <v>2897.4349999999999</v>
      </c>
      <c r="C7" s="18">
        <v>11248.939999999999</v>
      </c>
      <c r="D7" s="57">
        <v>-239.14057183168725</v>
      </c>
      <c r="E7" s="60" t="s">
        <v>187</v>
      </c>
    </row>
    <row r="8" spans="1:6">
      <c r="A8" s="7" t="s">
        <v>188</v>
      </c>
      <c r="B8" s="18">
        <v>15860.893</v>
      </c>
      <c r="C8" s="18">
        <v>7980.66</v>
      </c>
      <c r="D8" s="57">
        <v>-41.49722675961079</v>
      </c>
      <c r="E8" s="57">
        <v>-28.117587365806568</v>
      </c>
    </row>
    <row r="9" spans="1:6">
      <c r="A9" s="7" t="s">
        <v>189</v>
      </c>
      <c r="B9" s="18">
        <v>17375.981250000001</v>
      </c>
      <c r="C9" s="18">
        <v>39705.18</v>
      </c>
      <c r="D9" s="57">
        <v>-48.834231202847569</v>
      </c>
      <c r="E9" s="57">
        <v>-30.214466423174049</v>
      </c>
    </row>
    <row r="10" spans="1:6">
      <c r="A10" s="7" t="s">
        <v>190</v>
      </c>
      <c r="B10" s="18">
        <v>21958.206000000002</v>
      </c>
      <c r="C10" s="18">
        <v>52278.520000000004</v>
      </c>
      <c r="D10" s="57">
        <v>-53.583213305200339</v>
      </c>
      <c r="E10" s="60" t="s">
        <v>187</v>
      </c>
    </row>
    <row r="11" spans="1:6">
      <c r="A11" s="7" t="s">
        <v>191</v>
      </c>
      <c r="B11" s="18">
        <v>28023.109999999997</v>
      </c>
      <c r="C11" s="18">
        <v>44870.450000000012</v>
      </c>
      <c r="D11" s="57">
        <v>-78.074471094962107</v>
      </c>
      <c r="E11" s="57">
        <v>-11.979168565958611</v>
      </c>
    </row>
    <row r="12" spans="1:6">
      <c r="A12" s="7" t="s">
        <v>192</v>
      </c>
      <c r="B12" s="18">
        <v>3221.1</v>
      </c>
      <c r="C12" s="18">
        <v>0</v>
      </c>
      <c r="D12" s="57">
        <v>-23.333333333333332</v>
      </c>
      <c r="E12" s="57">
        <v>-6</v>
      </c>
    </row>
    <row r="13" spans="1:6">
      <c r="A13" s="7" t="s">
        <v>193</v>
      </c>
      <c r="B13" s="18">
        <v>2871.0749999999998</v>
      </c>
      <c r="C13" s="18">
        <v>0</v>
      </c>
      <c r="D13" s="57">
        <v>-44.966410318562097</v>
      </c>
      <c r="E13" s="57">
        <v>-18.703592233009708</v>
      </c>
    </row>
    <row r="14" spans="1:6">
      <c r="A14" s="7" t="s">
        <v>194</v>
      </c>
      <c r="B14" s="18">
        <v>1838.1059999999998</v>
      </c>
      <c r="C14" s="18">
        <v>0</v>
      </c>
      <c r="D14" s="57">
        <v>-17.635691378985097</v>
      </c>
      <c r="E14" s="57">
        <v>-16.75</v>
      </c>
    </row>
    <row r="15" spans="1:6">
      <c r="A15" s="7" t="s">
        <v>195</v>
      </c>
      <c r="B15" s="18">
        <v>49251.634000000005</v>
      </c>
      <c r="C15" s="18">
        <v>20804.72</v>
      </c>
      <c r="D15" s="57">
        <v>-44.422581372269988</v>
      </c>
      <c r="E15" s="57">
        <v>-45.460292111567298</v>
      </c>
      <c r="F15" s="56"/>
    </row>
    <row r="16" spans="1:6">
      <c r="A16" s="7" t="s">
        <v>196</v>
      </c>
      <c r="B16" s="18">
        <v>56212.683750000004</v>
      </c>
      <c r="C16" s="18">
        <v>0</v>
      </c>
      <c r="D16" s="57">
        <v>-8.6238499691075461</v>
      </c>
      <c r="E16" s="57">
        <v>-14.027069211956707</v>
      </c>
    </row>
    <row r="17" spans="1:5">
      <c r="A17" s="10" t="s">
        <v>197</v>
      </c>
      <c r="B17" s="19">
        <v>199510.22400000002</v>
      </c>
      <c r="C17" s="19">
        <v>176888.47</v>
      </c>
      <c r="D17" s="59">
        <v>-42.471168927386707</v>
      </c>
      <c r="E17" s="59">
        <v>-22.244357616684891</v>
      </c>
    </row>
    <row r="18" spans="1:5">
      <c r="A18" s="15" t="s">
        <v>198</v>
      </c>
      <c r="B18" s="58">
        <v>0.3312545186113991</v>
      </c>
      <c r="C18" s="58">
        <v>0.64420026283190202</v>
      </c>
    </row>
    <row r="19" spans="1:5">
      <c r="A19" s="11" t="s">
        <v>199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9294A-17FD-444D-AC47-51A2A8112ED4}">
  <dimension ref="A1:F12"/>
  <sheetViews>
    <sheetView workbookViewId="0">
      <selection activeCell="A6" sqref="A6:F8"/>
    </sheetView>
  </sheetViews>
  <sheetFormatPr defaultRowHeight="14.25"/>
  <cols>
    <col min="1" max="1" width="25.7109375" style="9" customWidth="1"/>
    <col min="2" max="2" width="10.140625" style="9" customWidth="1"/>
    <col min="3" max="3" width="11.85546875" style="9" customWidth="1"/>
    <col min="4" max="5" width="12.140625" style="9" customWidth="1"/>
    <col min="6" max="6" width="11.140625" style="9" customWidth="1"/>
    <col min="7" max="16384" width="9.140625" style="9"/>
  </cols>
  <sheetData>
    <row r="1" spans="1:6">
      <c r="A1" s="8" t="s">
        <v>74</v>
      </c>
      <c r="B1" s="8">
        <v>14</v>
      </c>
    </row>
    <row r="2" spans="1:6">
      <c r="A2" s="9" t="s">
        <v>200</v>
      </c>
    </row>
    <row r="4" spans="1:6">
      <c r="A4" s="13" t="str">
        <f>HYPERLINK("#'OBSAH'!A1","Naspäť na obsah")</f>
        <v>Naspäť na obsah</v>
      </c>
    </row>
    <row r="6" spans="1:6">
      <c r="A6" s="10" t="s">
        <v>201</v>
      </c>
      <c r="B6" s="10">
        <v>2017</v>
      </c>
      <c r="C6" s="10">
        <v>2018</v>
      </c>
      <c r="D6" s="10">
        <v>2019</v>
      </c>
      <c r="E6" s="10">
        <v>2020</v>
      </c>
      <c r="F6" s="10" t="s">
        <v>202</v>
      </c>
    </row>
    <row r="7" spans="1:6">
      <c r="A7" s="7" t="s">
        <v>203</v>
      </c>
      <c r="B7" s="18">
        <v>339229</v>
      </c>
      <c r="C7" s="16" t="s">
        <v>204</v>
      </c>
      <c r="D7" s="18">
        <v>709082</v>
      </c>
      <c r="E7" s="18">
        <v>734694</v>
      </c>
      <c r="F7" s="18">
        <v>4194801</v>
      </c>
    </row>
    <row r="8" spans="1:6">
      <c r="A8" s="7" t="s">
        <v>205</v>
      </c>
      <c r="B8" s="18">
        <v>202998</v>
      </c>
      <c r="C8" s="18">
        <v>83374</v>
      </c>
      <c r="D8" s="18">
        <v>113563</v>
      </c>
      <c r="E8" s="18">
        <v>261216</v>
      </c>
      <c r="F8" s="18">
        <v>661151</v>
      </c>
    </row>
    <row r="9" spans="1:6">
      <c r="A9" s="7" t="s">
        <v>206</v>
      </c>
      <c r="B9" s="18">
        <v>153939</v>
      </c>
      <c r="C9" s="18">
        <v>174556</v>
      </c>
      <c r="D9" s="18">
        <v>64407</v>
      </c>
      <c r="E9" s="16">
        <v>997</v>
      </c>
      <c r="F9" s="18">
        <v>393898</v>
      </c>
    </row>
    <row r="10" spans="1:6">
      <c r="A10" s="7" t="s">
        <v>207</v>
      </c>
      <c r="B10" s="18">
        <v>30121</v>
      </c>
      <c r="C10" s="18">
        <v>13500</v>
      </c>
      <c r="D10" s="18">
        <v>2321</v>
      </c>
      <c r="E10" s="18">
        <v>11650</v>
      </c>
      <c r="F10" s="18">
        <v>57591</v>
      </c>
    </row>
    <row r="11" spans="1:6">
      <c r="A11" s="10" t="s">
        <v>202</v>
      </c>
      <c r="B11" s="19">
        <v>726287</v>
      </c>
      <c r="C11" s="20" t="s">
        <v>208</v>
      </c>
      <c r="D11" s="19">
        <v>889372</v>
      </c>
      <c r="E11" s="20" t="s">
        <v>209</v>
      </c>
      <c r="F11" s="20" t="s">
        <v>210</v>
      </c>
    </row>
    <row r="12" spans="1:6">
      <c r="A12" s="11" t="s">
        <v>83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BBE4B-7806-4CC3-9B40-C34221521413}">
  <dimension ref="A1:F13"/>
  <sheetViews>
    <sheetView workbookViewId="0">
      <selection activeCell="A41" sqref="A41"/>
    </sheetView>
  </sheetViews>
  <sheetFormatPr defaultRowHeight="14.25"/>
  <cols>
    <col min="1" max="1" width="24.140625" style="9" customWidth="1"/>
    <col min="2" max="16384" width="9.140625" style="9"/>
  </cols>
  <sheetData>
    <row r="1" spans="1:6">
      <c r="A1" s="8" t="s">
        <v>74</v>
      </c>
      <c r="B1" s="8">
        <v>15</v>
      </c>
    </row>
    <row r="2" spans="1:6">
      <c r="A2" s="9" t="s">
        <v>211</v>
      </c>
    </row>
    <row r="4" spans="1:6">
      <c r="A4" s="13" t="str">
        <f>HYPERLINK("#'OBSAH'!A1","Naspäť na obsah")</f>
        <v>Naspäť na obsah</v>
      </c>
    </row>
    <row r="6" spans="1:6">
      <c r="A6" s="10"/>
      <c r="B6" s="10">
        <v>2017</v>
      </c>
      <c r="C6" s="10">
        <v>2018</v>
      </c>
      <c r="D6" s="10">
        <v>2019</v>
      </c>
      <c r="E6" s="10">
        <v>2020</v>
      </c>
      <c r="F6" s="20" t="s">
        <v>202</v>
      </c>
    </row>
    <row r="7" spans="1:6">
      <c r="A7" s="7" t="s">
        <v>212</v>
      </c>
      <c r="B7" s="7">
        <v>54</v>
      </c>
      <c r="C7" s="7">
        <v>44</v>
      </c>
      <c r="D7" s="7">
        <v>81</v>
      </c>
      <c r="E7" s="7">
        <v>48</v>
      </c>
      <c r="F7" s="7">
        <v>227</v>
      </c>
    </row>
    <row r="8" spans="1:6">
      <c r="A8" s="7" t="s">
        <v>213</v>
      </c>
      <c r="B8" s="7">
        <v>29</v>
      </c>
      <c r="C8" s="7">
        <v>20</v>
      </c>
      <c r="D8" s="7">
        <v>38</v>
      </c>
      <c r="E8" s="7">
        <v>17</v>
      </c>
      <c r="F8" s="7">
        <v>104</v>
      </c>
    </row>
    <row r="9" spans="1:6">
      <c r="A9" s="7" t="s">
        <v>214</v>
      </c>
      <c r="B9" s="7">
        <v>25</v>
      </c>
      <c r="C9" s="7">
        <v>24</v>
      </c>
      <c r="D9" s="7">
        <v>43</v>
      </c>
      <c r="E9" s="7">
        <v>31</v>
      </c>
      <c r="F9" s="7">
        <v>123</v>
      </c>
    </row>
    <row r="10" spans="1:6">
      <c r="A10" s="7" t="s">
        <v>215</v>
      </c>
      <c r="B10" s="7">
        <v>50</v>
      </c>
      <c r="C10" s="7">
        <v>64</v>
      </c>
      <c r="D10" s="7">
        <v>57</v>
      </c>
      <c r="E10" s="7">
        <v>41</v>
      </c>
      <c r="F10" s="7">
        <v>212</v>
      </c>
    </row>
    <row r="11" spans="1:6">
      <c r="A11" s="7" t="s">
        <v>214</v>
      </c>
      <c r="B11" s="7">
        <v>50</v>
      </c>
      <c r="C11" s="7">
        <v>64</v>
      </c>
      <c r="D11" s="7">
        <v>57</v>
      </c>
      <c r="E11" s="7">
        <v>41</v>
      </c>
      <c r="F11" s="7">
        <v>212</v>
      </c>
    </row>
    <row r="12" spans="1:6">
      <c r="A12" s="10" t="s">
        <v>202</v>
      </c>
      <c r="B12" s="10">
        <v>104</v>
      </c>
      <c r="C12" s="10">
        <v>108</v>
      </c>
      <c r="D12" s="10">
        <v>138</v>
      </c>
      <c r="E12" s="10">
        <v>89</v>
      </c>
      <c r="F12" s="10">
        <v>439</v>
      </c>
    </row>
    <row r="13" spans="1:6">
      <c r="A13" s="11" t="s">
        <v>83</v>
      </c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5B5CA-ADD3-4F22-B663-02615C3FADC8}">
  <dimension ref="A1:F13"/>
  <sheetViews>
    <sheetView workbookViewId="0">
      <selection activeCell="B1" sqref="B1"/>
    </sheetView>
  </sheetViews>
  <sheetFormatPr defaultRowHeight="15"/>
  <cols>
    <col min="1" max="1" width="43" customWidth="1"/>
    <col min="2" max="5" width="9.28515625" bestFit="1" customWidth="1"/>
    <col min="6" max="6" width="10.140625" bestFit="1" customWidth="1"/>
  </cols>
  <sheetData>
    <row r="1" spans="1:6">
      <c r="A1" s="8" t="s">
        <v>74</v>
      </c>
      <c r="B1" s="8">
        <v>16</v>
      </c>
    </row>
    <row r="2" spans="1:6">
      <c r="A2" s="9" t="s">
        <v>216</v>
      </c>
      <c r="B2" s="9"/>
    </row>
    <row r="3" spans="1:6">
      <c r="A3" s="9"/>
      <c r="B3" s="9"/>
    </row>
    <row r="4" spans="1:6">
      <c r="A4" s="13" t="str">
        <f>HYPERLINK("#'OBSAH'!A1","Naspäť na obsah")</f>
        <v>Naspäť na obsah</v>
      </c>
      <c r="B4" s="9"/>
    </row>
    <row r="6" spans="1:6">
      <c r="A6" s="10"/>
      <c r="B6" s="10">
        <v>2017</v>
      </c>
      <c r="C6" s="10">
        <v>2018</v>
      </c>
      <c r="D6" s="10">
        <v>2019</v>
      </c>
      <c r="E6" s="10">
        <v>2020</v>
      </c>
      <c r="F6" s="20" t="s">
        <v>202</v>
      </c>
    </row>
    <row r="7" spans="1:6">
      <c r="A7" s="7" t="s">
        <v>217</v>
      </c>
      <c r="B7" s="14">
        <v>95468</v>
      </c>
      <c r="C7" s="14">
        <v>270000</v>
      </c>
      <c r="D7" s="14">
        <v>179900</v>
      </c>
      <c r="E7" s="14">
        <v>565046</v>
      </c>
      <c r="F7" s="14">
        <v>1110414</v>
      </c>
    </row>
    <row r="8" spans="1:6">
      <c r="A8" s="7" t="s">
        <v>218</v>
      </c>
      <c r="B8" s="7"/>
      <c r="C8" s="14">
        <v>714577</v>
      </c>
      <c r="D8" s="7"/>
      <c r="E8" s="7"/>
      <c r="F8" s="14">
        <v>714577</v>
      </c>
    </row>
    <row r="9" spans="1:6">
      <c r="A9" s="7" t="s">
        <v>219</v>
      </c>
      <c r="B9" s="14">
        <v>542235</v>
      </c>
      <c r="C9" s="14">
        <v>98030</v>
      </c>
      <c r="D9" s="14">
        <v>1528</v>
      </c>
      <c r="E9" s="7"/>
      <c r="F9" s="14">
        <v>641793</v>
      </c>
    </row>
    <row r="10" spans="1:6">
      <c r="A10" s="7" t="s">
        <v>220</v>
      </c>
      <c r="B10" s="14">
        <v>117541</v>
      </c>
      <c r="C10" s="14">
        <v>133973</v>
      </c>
      <c r="D10" s="14">
        <v>166290</v>
      </c>
      <c r="E10" s="7"/>
      <c r="F10" s="14">
        <v>417804</v>
      </c>
    </row>
    <row r="11" spans="1:6">
      <c r="A11" s="7" t="s">
        <v>221</v>
      </c>
      <c r="B11" s="14">
        <v>149197</v>
      </c>
      <c r="C11" s="14">
        <v>150000</v>
      </c>
      <c r="D11" s="14">
        <v>104545</v>
      </c>
      <c r="E11" s="7"/>
      <c r="F11" s="14">
        <v>403742</v>
      </c>
    </row>
    <row r="12" spans="1:6">
      <c r="A12" s="7" t="s">
        <v>222</v>
      </c>
      <c r="B12" s="7"/>
      <c r="C12" s="14">
        <v>172166</v>
      </c>
      <c r="D12" s="14">
        <v>169600</v>
      </c>
      <c r="E12" s="7"/>
      <c r="F12" s="14">
        <v>341765</v>
      </c>
    </row>
    <row r="13" spans="1:6">
      <c r="A13" s="11" t="s">
        <v>83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E2533-2172-40A4-BF4A-D8A828122E97}">
  <dimension ref="A1:I25"/>
  <sheetViews>
    <sheetView workbookViewId="0">
      <selection activeCell="A25" sqref="A25"/>
    </sheetView>
  </sheetViews>
  <sheetFormatPr defaultRowHeight="14.25"/>
  <cols>
    <col min="1" max="1" width="22.5703125" style="9" customWidth="1"/>
    <col min="2" max="16384" width="9.140625" style="9"/>
  </cols>
  <sheetData>
    <row r="1" spans="1:9">
      <c r="A1" s="8" t="s">
        <v>74</v>
      </c>
      <c r="B1" s="8">
        <v>17</v>
      </c>
    </row>
    <row r="2" spans="1:9">
      <c r="A2" s="9" t="s">
        <v>223</v>
      </c>
    </row>
    <row r="4" spans="1:9">
      <c r="A4" s="13" t="str">
        <f>HYPERLINK("#'OBSAH'!A1","Naspäť na obsah")</f>
        <v>Naspäť na obsah</v>
      </c>
    </row>
    <row r="6" spans="1:9">
      <c r="A6" s="10" t="s">
        <v>224</v>
      </c>
      <c r="B6" s="10">
        <v>2017</v>
      </c>
      <c r="C6" s="10"/>
      <c r="D6" s="10">
        <v>2018</v>
      </c>
      <c r="E6" s="10"/>
      <c r="F6" s="10">
        <v>2019</v>
      </c>
      <c r="G6" s="10"/>
      <c r="H6" s="10">
        <v>2020</v>
      </c>
      <c r="I6" s="10"/>
    </row>
    <row r="7" spans="1:9">
      <c r="A7" s="10"/>
      <c r="B7" s="10" t="s">
        <v>225</v>
      </c>
      <c r="C7" s="10" t="s">
        <v>226</v>
      </c>
      <c r="D7" s="10" t="s">
        <v>225</v>
      </c>
      <c r="E7" s="10" t="s">
        <v>226</v>
      </c>
      <c r="F7" s="10" t="s">
        <v>225</v>
      </c>
      <c r="G7" s="10" t="s">
        <v>226</v>
      </c>
      <c r="H7" s="10" t="s">
        <v>225</v>
      </c>
      <c r="I7" s="10" t="s">
        <v>226</v>
      </c>
    </row>
    <row r="8" spans="1:9">
      <c r="A8" s="7" t="s">
        <v>227</v>
      </c>
      <c r="B8" s="14">
        <v>69486</v>
      </c>
      <c r="C8" s="14">
        <v>187302</v>
      </c>
      <c r="D8" s="14">
        <v>88147</v>
      </c>
      <c r="E8" s="14">
        <v>95939</v>
      </c>
      <c r="F8" s="14">
        <v>78205</v>
      </c>
      <c r="G8" s="14">
        <v>88298</v>
      </c>
      <c r="H8" s="14">
        <v>14410</v>
      </c>
      <c r="I8" s="14">
        <v>15463</v>
      </c>
    </row>
    <row r="9" spans="1:9">
      <c r="A9" s="7" t="s">
        <v>228</v>
      </c>
      <c r="B9" s="14">
        <v>12831</v>
      </c>
      <c r="C9" s="14">
        <v>14246</v>
      </c>
      <c r="D9" s="14">
        <v>1960</v>
      </c>
      <c r="E9" s="14">
        <v>2829</v>
      </c>
      <c r="F9" s="7">
        <v>843</v>
      </c>
      <c r="G9" s="14">
        <v>1658</v>
      </c>
      <c r="H9" s="14">
        <v>1817</v>
      </c>
      <c r="I9" s="14">
        <v>2248</v>
      </c>
    </row>
    <row r="10" spans="1:9">
      <c r="A10" s="7" t="s">
        <v>229</v>
      </c>
      <c r="B10" s="14">
        <v>6287</v>
      </c>
      <c r="C10" s="14">
        <v>8310</v>
      </c>
      <c r="D10" s="14">
        <v>24326</v>
      </c>
      <c r="E10" s="14">
        <v>29294</v>
      </c>
      <c r="F10" s="14">
        <v>15520</v>
      </c>
      <c r="G10" s="14">
        <v>21278</v>
      </c>
      <c r="H10" s="14">
        <v>17816</v>
      </c>
      <c r="I10" s="14">
        <v>23910</v>
      </c>
    </row>
    <row r="11" spans="1:9">
      <c r="A11" s="7" t="s">
        <v>230</v>
      </c>
      <c r="B11" s="14">
        <v>19222</v>
      </c>
      <c r="C11" s="14">
        <v>27865</v>
      </c>
      <c r="D11" s="14">
        <v>1056</v>
      </c>
      <c r="E11" s="14">
        <v>1073</v>
      </c>
      <c r="F11" s="14">
        <v>7961</v>
      </c>
      <c r="G11" s="14">
        <v>8757</v>
      </c>
      <c r="H11" s="14">
        <v>7311</v>
      </c>
      <c r="I11" s="14">
        <v>7677</v>
      </c>
    </row>
    <row r="12" spans="1:9">
      <c r="A12" s="7" t="s">
        <v>79</v>
      </c>
      <c r="B12" s="14">
        <v>6075</v>
      </c>
      <c r="C12" s="14">
        <v>10247</v>
      </c>
      <c r="D12" s="14">
        <v>3078</v>
      </c>
      <c r="E12" s="14">
        <v>3735</v>
      </c>
      <c r="F12" s="7">
        <v>0</v>
      </c>
      <c r="G12" s="14">
        <v>1469</v>
      </c>
      <c r="H12" s="14">
        <v>5588</v>
      </c>
      <c r="I12" s="14">
        <v>5957</v>
      </c>
    </row>
    <row r="13" spans="1:9">
      <c r="A13" s="7" t="s">
        <v>231</v>
      </c>
      <c r="B13" s="14">
        <v>1192</v>
      </c>
      <c r="C13" s="14">
        <v>1370</v>
      </c>
      <c r="D13" s="14">
        <v>2505</v>
      </c>
      <c r="E13" s="14">
        <v>2867</v>
      </c>
      <c r="F13" s="14">
        <v>2735</v>
      </c>
      <c r="G13" s="14">
        <v>3009</v>
      </c>
      <c r="H13" s="7">
        <v>0</v>
      </c>
      <c r="I13" s="7">
        <v>132</v>
      </c>
    </row>
    <row r="14" spans="1:9">
      <c r="A14" s="7" t="s">
        <v>77</v>
      </c>
      <c r="B14" s="14">
        <v>4674</v>
      </c>
      <c r="C14" s="14">
        <v>9300</v>
      </c>
      <c r="D14" s="14">
        <v>101803</v>
      </c>
      <c r="E14" s="14">
        <v>149059</v>
      </c>
      <c r="F14" s="14">
        <v>46207</v>
      </c>
      <c r="G14" s="14">
        <v>53442</v>
      </c>
      <c r="H14" s="14">
        <v>8050</v>
      </c>
      <c r="I14" s="14">
        <v>9356</v>
      </c>
    </row>
    <row r="15" spans="1:9">
      <c r="A15" s="7" t="s">
        <v>232</v>
      </c>
      <c r="B15" s="14">
        <v>16981</v>
      </c>
      <c r="C15" s="14">
        <v>21432</v>
      </c>
      <c r="D15" s="14">
        <v>23354</v>
      </c>
      <c r="E15" s="14">
        <v>25935</v>
      </c>
      <c r="F15" s="14">
        <v>31413</v>
      </c>
      <c r="G15" s="14">
        <v>34554</v>
      </c>
      <c r="H15" s="14">
        <v>7342</v>
      </c>
      <c r="I15" s="14">
        <v>9601</v>
      </c>
    </row>
    <row r="16" spans="1:9">
      <c r="A16" s="7" t="s">
        <v>233</v>
      </c>
      <c r="B16" s="14">
        <v>91945</v>
      </c>
      <c r="C16" s="14">
        <v>206739</v>
      </c>
      <c r="D16" s="14">
        <v>68269</v>
      </c>
      <c r="E16" s="14">
        <v>111469</v>
      </c>
      <c r="F16" s="14">
        <v>88454</v>
      </c>
      <c r="G16" s="14">
        <v>115748</v>
      </c>
      <c r="H16" s="14">
        <v>22089</v>
      </c>
      <c r="I16" s="14">
        <v>30360</v>
      </c>
    </row>
    <row r="17" spans="1:9">
      <c r="A17" s="7" t="s">
        <v>234</v>
      </c>
      <c r="B17" s="14">
        <v>1228</v>
      </c>
      <c r="C17" s="14">
        <v>1946</v>
      </c>
      <c r="D17" s="14">
        <v>2293</v>
      </c>
      <c r="E17" s="14">
        <v>5537</v>
      </c>
      <c r="F17" s="14">
        <v>4150</v>
      </c>
      <c r="G17" s="14">
        <v>6228</v>
      </c>
      <c r="H17" s="14">
        <v>1907</v>
      </c>
      <c r="I17" s="14">
        <v>5136</v>
      </c>
    </row>
    <row r="18" spans="1:9">
      <c r="A18" s="7" t="s">
        <v>235</v>
      </c>
      <c r="B18" s="14">
        <v>12798</v>
      </c>
      <c r="C18" s="14">
        <v>26509</v>
      </c>
      <c r="D18" s="14">
        <v>12008</v>
      </c>
      <c r="E18" s="14">
        <v>14642</v>
      </c>
      <c r="F18" s="14">
        <v>132779</v>
      </c>
      <c r="G18" s="14">
        <v>160082</v>
      </c>
      <c r="H18" s="14">
        <v>144818</v>
      </c>
      <c r="I18" s="14">
        <v>154263</v>
      </c>
    </row>
    <row r="19" spans="1:9">
      <c r="A19" s="7" t="s">
        <v>236</v>
      </c>
      <c r="B19" s="7">
        <v>229</v>
      </c>
      <c r="C19" s="7">
        <v>869</v>
      </c>
      <c r="D19" s="14">
        <v>5073</v>
      </c>
      <c r="E19" s="14">
        <v>5957</v>
      </c>
      <c r="F19" s="7">
        <v>560</v>
      </c>
      <c r="G19" s="7">
        <v>560</v>
      </c>
      <c r="H19" s="7">
        <v>0</v>
      </c>
      <c r="I19" s="7">
        <v>0</v>
      </c>
    </row>
    <row r="20" spans="1:9">
      <c r="A20" s="7" t="s">
        <v>237</v>
      </c>
      <c r="B20" s="14">
        <v>4027</v>
      </c>
      <c r="C20" s="14">
        <v>4945</v>
      </c>
      <c r="D20" s="14">
        <v>3034</v>
      </c>
      <c r="E20" s="14">
        <v>3322</v>
      </c>
      <c r="F20" s="14">
        <v>1719</v>
      </c>
      <c r="G20" s="14">
        <v>1739</v>
      </c>
      <c r="H20" s="7">
        <v>0</v>
      </c>
      <c r="I20" s="7">
        <v>228</v>
      </c>
    </row>
    <row r="21" spans="1:9">
      <c r="A21" s="7" t="s">
        <v>238</v>
      </c>
      <c r="B21" s="14">
        <v>9305</v>
      </c>
      <c r="C21" s="14">
        <v>10218</v>
      </c>
      <c r="D21" s="7">
        <v>0</v>
      </c>
      <c r="E21" s="7">
        <v>692</v>
      </c>
      <c r="F21" s="14">
        <v>5270</v>
      </c>
      <c r="G21" s="14">
        <v>5815</v>
      </c>
      <c r="H21" s="14">
        <v>1314</v>
      </c>
      <c r="I21" s="14">
        <v>1355</v>
      </c>
    </row>
    <row r="22" spans="1:9">
      <c r="A22" s="7" t="s">
        <v>120</v>
      </c>
      <c r="B22" s="14">
        <v>136109</v>
      </c>
      <c r="C22" s="14">
        <v>155686</v>
      </c>
      <c r="D22" s="14">
        <v>34563</v>
      </c>
      <c r="E22" s="14">
        <v>40524</v>
      </c>
      <c r="F22" s="14">
        <v>51536</v>
      </c>
      <c r="G22" s="14">
        <v>60514</v>
      </c>
      <c r="H22" s="14">
        <v>106991</v>
      </c>
      <c r="I22" s="14">
        <v>122603</v>
      </c>
    </row>
    <row r="23" spans="1:9">
      <c r="A23" s="7" t="s">
        <v>239</v>
      </c>
      <c r="B23" s="14">
        <v>213726</v>
      </c>
      <c r="C23" s="14">
        <v>553817</v>
      </c>
      <c r="D23" s="14">
        <v>569671</v>
      </c>
      <c r="E23" s="14">
        <v>816014</v>
      </c>
      <c r="F23" s="14">
        <v>295100</v>
      </c>
      <c r="G23" s="14">
        <v>665398</v>
      </c>
      <c r="H23" s="14">
        <v>178419</v>
      </c>
      <c r="I23" s="14">
        <v>216284</v>
      </c>
    </row>
    <row r="24" spans="1:9">
      <c r="A24" s="7" t="s">
        <v>240</v>
      </c>
      <c r="B24" s="14">
        <v>606114</v>
      </c>
      <c r="C24" s="7" t="s">
        <v>241</v>
      </c>
      <c r="D24" s="14">
        <v>941139</v>
      </c>
      <c r="E24" s="7" t="s">
        <v>242</v>
      </c>
      <c r="F24" s="14">
        <v>762452</v>
      </c>
      <c r="G24" s="7">
        <v>1228549</v>
      </c>
      <c r="H24" s="14">
        <v>517871</v>
      </c>
      <c r="I24" s="14">
        <v>604571</v>
      </c>
    </row>
    <row r="25" spans="1:9">
      <c r="A25" s="11" t="s">
        <v>199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6FCA6-F736-437D-B0CD-7212EDE57BB6}">
  <dimension ref="A1:K15"/>
  <sheetViews>
    <sheetView workbookViewId="0">
      <selection activeCell="B1" sqref="B1"/>
    </sheetView>
  </sheetViews>
  <sheetFormatPr defaultRowHeight="14.25"/>
  <cols>
    <col min="1" max="1" width="22.5703125" style="9" customWidth="1"/>
    <col min="2" max="2" width="24.7109375" style="9" bestFit="1" customWidth="1"/>
    <col min="3" max="3" width="6.28515625" style="9" bestFit="1" customWidth="1"/>
    <col min="4" max="4" width="24.7109375" style="9" bestFit="1" customWidth="1"/>
    <col min="5" max="5" width="6.28515625" style="9" bestFit="1" customWidth="1"/>
    <col min="6" max="6" width="24.71093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11">
      <c r="A1" s="8" t="s">
        <v>74</v>
      </c>
      <c r="B1" s="8">
        <v>18</v>
      </c>
    </row>
    <row r="2" spans="1:11">
      <c r="A2" s="9" t="s">
        <v>243</v>
      </c>
    </row>
    <row r="4" spans="1:11">
      <c r="A4" s="13" t="str">
        <f>HYPERLINK("#'OBSAH'!A1","Naspäť na obsah")</f>
        <v>Naspäť na obsah</v>
      </c>
    </row>
    <row r="6" spans="1:11">
      <c r="A6" s="10" t="s">
        <v>244</v>
      </c>
      <c r="B6" s="10">
        <v>2017</v>
      </c>
      <c r="C6" s="10"/>
      <c r="D6" s="10">
        <v>2018</v>
      </c>
      <c r="E6" s="10"/>
      <c r="F6" s="10">
        <v>2019</v>
      </c>
      <c r="G6" s="10"/>
      <c r="H6" s="10">
        <v>2020</v>
      </c>
      <c r="I6" s="10"/>
      <c r="J6" s="10" t="s">
        <v>245</v>
      </c>
      <c r="K6" s="10"/>
    </row>
    <row r="7" spans="1:11">
      <c r="A7" s="10"/>
      <c r="B7" s="10" t="s">
        <v>246</v>
      </c>
      <c r="C7" s="10" t="s">
        <v>247</v>
      </c>
      <c r="D7" s="10" t="s">
        <v>246</v>
      </c>
      <c r="E7" s="10" t="s">
        <v>247</v>
      </c>
      <c r="F7" s="10" t="s">
        <v>246</v>
      </c>
      <c r="G7" s="10" t="s">
        <v>247</v>
      </c>
      <c r="H7" s="10" t="s">
        <v>246</v>
      </c>
      <c r="I7" s="10" t="s">
        <v>247</v>
      </c>
      <c r="J7" s="10" t="s">
        <v>246</v>
      </c>
      <c r="K7" s="10" t="s">
        <v>247</v>
      </c>
    </row>
    <row r="8" spans="1:11">
      <c r="A8" s="7" t="s">
        <v>248</v>
      </c>
      <c r="B8" s="14">
        <v>472799.47999999992</v>
      </c>
      <c r="C8" s="31">
        <v>0.70567086567164172</v>
      </c>
      <c r="D8" s="14">
        <v>248395.35999999993</v>
      </c>
      <c r="E8" s="31">
        <v>0.19255454263565874</v>
      </c>
      <c r="F8" s="14">
        <v>727967.0199999999</v>
      </c>
      <c r="G8" s="31">
        <v>0.33403555253727069</v>
      </c>
      <c r="H8" s="14">
        <v>309764.58999999997</v>
      </c>
      <c r="I8" s="31">
        <v>0.22618809054399414</v>
      </c>
      <c r="J8" s="14">
        <v>483053.95333333331</v>
      </c>
      <c r="K8" s="31">
        <v>0.41075365361485705</v>
      </c>
    </row>
    <row r="9" spans="1:11">
      <c r="A9" s="7" t="s">
        <v>249</v>
      </c>
      <c r="B9" s="14">
        <v>1040234.1799999997</v>
      </c>
      <c r="C9" s="31">
        <v>0.41115975494071133</v>
      </c>
      <c r="D9" s="14">
        <v>402694.38</v>
      </c>
      <c r="E9" s="31">
        <v>0.11259123666158266</v>
      </c>
      <c r="F9" s="14">
        <v>1800068.3299999998</v>
      </c>
      <c r="G9" s="31">
        <v>0.73302533728066077</v>
      </c>
      <c r="H9" s="14">
        <v>-545584.60000000009</v>
      </c>
      <c r="I9" s="31">
        <v>-0.20154584410786858</v>
      </c>
      <c r="J9" s="14">
        <v>1080998.9633333331</v>
      </c>
      <c r="K9" s="31">
        <v>0.41892544296098494</v>
      </c>
    </row>
    <row r="10" spans="1:11">
      <c r="A10" s="7" t="s">
        <v>250</v>
      </c>
      <c r="B10" s="14">
        <v>-2.4899999999999984</v>
      </c>
      <c r="C10" s="31">
        <v>-0.12449999999999994</v>
      </c>
      <c r="D10" s="14">
        <v>-16.37</v>
      </c>
      <c r="E10" s="31">
        <v>-0.81850000000000001</v>
      </c>
      <c r="F10" s="14">
        <v>0.03</v>
      </c>
      <c r="G10" s="31" t="s">
        <v>144</v>
      </c>
      <c r="H10" s="14">
        <v>3.21</v>
      </c>
      <c r="I10" s="31" t="s">
        <v>144</v>
      </c>
      <c r="J10" s="14">
        <v>-6.2766666666666664</v>
      </c>
      <c r="K10" s="31" t="s">
        <v>144</v>
      </c>
    </row>
    <row r="11" spans="1:11">
      <c r="A11" s="7" t="s">
        <v>251</v>
      </c>
      <c r="B11" s="14">
        <v>25493.82</v>
      </c>
      <c r="C11" s="31">
        <v>2.2363</v>
      </c>
      <c r="D11" s="14">
        <v>37915.700000000004</v>
      </c>
      <c r="E11" s="31">
        <v>3.1596416666666673</v>
      </c>
      <c r="F11" s="14">
        <v>-3198.5400000000013</v>
      </c>
      <c r="G11" s="31">
        <v>-0.16186943319838065</v>
      </c>
      <c r="H11" s="14">
        <v>165219.57</v>
      </c>
      <c r="I11" s="31">
        <v>7.4423229729729741</v>
      </c>
      <c r="J11" s="14">
        <v>20070.326666666668</v>
      </c>
      <c r="K11" s="31">
        <v>1.7446907444894288</v>
      </c>
    </row>
    <row r="12" spans="1:11">
      <c r="A12" s="7" t="s">
        <v>252</v>
      </c>
      <c r="B12" s="14">
        <v>337118.18999999994</v>
      </c>
      <c r="C12" s="31">
        <v>0.12906515696784071</v>
      </c>
      <c r="D12" s="14">
        <v>187793.58000000007</v>
      </c>
      <c r="E12" s="31">
        <v>6.6358155477031833E-2</v>
      </c>
      <c r="F12" s="14">
        <v>414675.29000000004</v>
      </c>
      <c r="G12" s="31">
        <v>0.16072685658914732</v>
      </c>
      <c r="H12" s="14">
        <v>-160795.54999999981</v>
      </c>
      <c r="I12" s="31">
        <v>-5.3361945375501874E-2</v>
      </c>
      <c r="J12" s="14">
        <v>313195.6866666667</v>
      </c>
      <c r="K12" s="31">
        <v>0.11871672301133995</v>
      </c>
    </row>
    <row r="13" spans="1:11">
      <c r="A13" s="7" t="s">
        <v>253</v>
      </c>
      <c r="B13" s="14">
        <v>179394.78000000003</v>
      </c>
      <c r="C13" s="31">
        <v>0.41719716279069763</v>
      </c>
      <c r="D13" s="14">
        <v>121530.07999999996</v>
      </c>
      <c r="E13" s="31">
        <v>0.25585279999999999</v>
      </c>
      <c r="F13" s="14">
        <v>0</v>
      </c>
      <c r="G13" s="31">
        <v>0</v>
      </c>
      <c r="H13" s="14">
        <v>186468.34</v>
      </c>
      <c r="I13" s="31" t="s">
        <v>144</v>
      </c>
      <c r="J13" s="14">
        <v>100308.28666666667</v>
      </c>
      <c r="K13" s="31">
        <v>0.2243499875968992</v>
      </c>
    </row>
    <row r="14" spans="1:11">
      <c r="A14" s="10" t="s">
        <v>202</v>
      </c>
      <c r="B14" s="22">
        <v>2055037.9599999997</v>
      </c>
      <c r="C14" s="33">
        <v>0.32862624931637402</v>
      </c>
      <c r="D14" s="22">
        <v>998312.73</v>
      </c>
      <c r="E14" s="33">
        <v>0.12198906108234431</v>
      </c>
      <c r="F14" s="22">
        <v>2939512.1299999994</v>
      </c>
      <c r="G14" s="33">
        <v>0.38501797441694141</v>
      </c>
      <c r="H14" s="22">
        <v>-44924.439999999944</v>
      </c>
      <c r="I14" s="33">
        <v>-6.3167097862767072E-3</v>
      </c>
      <c r="J14" s="22">
        <v>1997620.94</v>
      </c>
      <c r="K14" s="33">
        <v>0.27854442827188658</v>
      </c>
    </row>
    <row r="15" spans="1:11">
      <c r="A15" s="11" t="s">
        <v>199</v>
      </c>
      <c r="E15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C9E4-72ED-40E2-8BD1-834CCC762546}">
  <dimension ref="A1:E14"/>
  <sheetViews>
    <sheetView workbookViewId="0">
      <selection activeCell="A6" sqref="A6:E12"/>
    </sheetView>
  </sheetViews>
  <sheetFormatPr defaultRowHeight="14.25"/>
  <cols>
    <col min="1" max="1" width="19" style="1" customWidth="1"/>
    <col min="2" max="16384" width="9.140625" style="1"/>
  </cols>
  <sheetData>
    <row r="1" spans="1:5">
      <c r="A1" s="2" t="s">
        <v>74</v>
      </c>
      <c r="B1" s="2">
        <v>1</v>
      </c>
    </row>
    <row r="2" spans="1:5">
      <c r="A2" s="1" t="s">
        <v>75</v>
      </c>
    </row>
    <row r="4" spans="1:5">
      <c r="A4" s="3" t="str">
        <f>HYPERLINK("#'OBSAH'!A1","Naspäť na obsah")</f>
        <v>Naspäť na obsah</v>
      </c>
    </row>
    <row r="6" spans="1:5">
      <c r="A6" s="4"/>
      <c r="B6" s="5">
        <v>2017</v>
      </c>
      <c r="C6" s="5">
        <v>2018</v>
      </c>
      <c r="D6" s="5">
        <v>2019</v>
      </c>
      <c r="E6" s="5">
        <v>2020</v>
      </c>
    </row>
    <row r="7" spans="1:5">
      <c r="A7" s="7" t="s">
        <v>76</v>
      </c>
      <c r="B7" s="4">
        <v>3.6</v>
      </c>
      <c r="C7" s="4">
        <v>4</v>
      </c>
      <c r="D7" s="4">
        <v>4</v>
      </c>
      <c r="E7" s="4">
        <v>4</v>
      </c>
    </row>
    <row r="8" spans="1:5">
      <c r="A8" s="7" t="s">
        <v>77</v>
      </c>
      <c r="B8" s="4">
        <v>3.6</v>
      </c>
      <c r="C8" s="4">
        <v>4.5</v>
      </c>
      <c r="D8" s="4">
        <v>4.5</v>
      </c>
      <c r="E8" s="4">
        <v>4.5</v>
      </c>
    </row>
    <row r="9" spans="1:5">
      <c r="A9" s="7" t="s">
        <v>78</v>
      </c>
      <c r="B9" s="4">
        <v>2.9</v>
      </c>
      <c r="C9" s="4">
        <v>3.5</v>
      </c>
      <c r="D9" s="4">
        <v>3.5</v>
      </c>
      <c r="E9" s="4">
        <v>3.5</v>
      </c>
    </row>
    <row r="10" spans="1:5">
      <c r="A10" s="7" t="s">
        <v>79</v>
      </c>
      <c r="B10" s="4">
        <v>3.1</v>
      </c>
      <c r="C10" s="4">
        <v>4</v>
      </c>
      <c r="D10" s="4">
        <v>4</v>
      </c>
      <c r="E10" s="4">
        <v>4</v>
      </c>
    </row>
    <row r="11" spans="1:5">
      <c r="A11" s="7" t="s">
        <v>80</v>
      </c>
      <c r="B11" s="4">
        <v>2.9</v>
      </c>
      <c r="C11" s="4">
        <v>3.5</v>
      </c>
      <c r="D11" s="4">
        <v>3.5</v>
      </c>
      <c r="E11" s="4">
        <v>3.5</v>
      </c>
    </row>
    <row r="12" spans="1:5">
      <c r="A12" s="7" t="s">
        <v>81</v>
      </c>
      <c r="B12" s="4">
        <v>3.6</v>
      </c>
      <c r="C12" s="4">
        <v>4</v>
      </c>
      <c r="D12" s="4">
        <v>4</v>
      </c>
      <c r="E12" s="4">
        <v>4</v>
      </c>
    </row>
    <row r="13" spans="1:5">
      <c r="A13" s="7" t="s">
        <v>82</v>
      </c>
      <c r="B13" s="4">
        <v>3</v>
      </c>
      <c r="C13" s="4">
        <v>4</v>
      </c>
      <c r="D13" s="4">
        <v>4</v>
      </c>
      <c r="E13" s="4">
        <v>4</v>
      </c>
    </row>
    <row r="14" spans="1:5">
      <c r="A14" s="6" t="s">
        <v>83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C5259-1FF2-487E-84EF-5A530FB0E32F}">
  <dimension ref="A1:K15"/>
  <sheetViews>
    <sheetView workbookViewId="0">
      <selection activeCell="H28" sqref="H28"/>
    </sheetView>
  </sheetViews>
  <sheetFormatPr defaultRowHeight="14.25"/>
  <cols>
    <col min="1" max="1" width="22.5703125" style="9" customWidth="1"/>
    <col min="2" max="2" width="24.7109375" style="9" bestFit="1" customWidth="1"/>
    <col min="3" max="3" width="6.28515625" style="9" bestFit="1" customWidth="1"/>
    <col min="4" max="4" width="24.7109375" style="9" bestFit="1" customWidth="1"/>
    <col min="5" max="5" width="6.28515625" style="9" bestFit="1" customWidth="1"/>
    <col min="6" max="6" width="24.71093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11">
      <c r="A1" s="8" t="s">
        <v>74</v>
      </c>
      <c r="B1" s="8">
        <v>19</v>
      </c>
    </row>
    <row r="2" spans="1:11">
      <c r="A2" s="9" t="s">
        <v>254</v>
      </c>
    </row>
    <row r="4" spans="1:11">
      <c r="A4" s="13" t="str">
        <f>HYPERLINK("#'OBSAH'!A1","Naspäť na obsah")</f>
        <v>Naspäť na obsah</v>
      </c>
    </row>
    <row r="6" spans="1:11">
      <c r="A6" s="10" t="s">
        <v>244</v>
      </c>
      <c r="B6" s="10">
        <v>2017</v>
      </c>
      <c r="C6" s="10"/>
      <c r="D6" s="10">
        <v>2018</v>
      </c>
      <c r="E6" s="10"/>
      <c r="F6" s="10">
        <v>2019</v>
      </c>
      <c r="G6" s="10"/>
      <c r="H6" s="10">
        <v>2020</v>
      </c>
      <c r="I6" s="10"/>
      <c r="J6" s="10" t="s">
        <v>245</v>
      </c>
      <c r="K6" s="10"/>
    </row>
    <row r="7" spans="1:11">
      <c r="A7" s="10"/>
      <c r="B7" s="10" t="s">
        <v>246</v>
      </c>
      <c r="C7" s="10" t="s">
        <v>247</v>
      </c>
      <c r="D7" s="10" t="s">
        <v>246</v>
      </c>
      <c r="E7" s="10" t="s">
        <v>247</v>
      </c>
      <c r="F7" s="10" t="s">
        <v>246</v>
      </c>
      <c r="G7" s="10" t="s">
        <v>247</v>
      </c>
      <c r="H7" s="10" t="s">
        <v>246</v>
      </c>
      <c r="I7" s="10" t="s">
        <v>247</v>
      </c>
      <c r="J7" s="10" t="s">
        <v>246</v>
      </c>
      <c r="K7" s="10" t="s">
        <v>247</v>
      </c>
    </row>
    <row r="8" spans="1:11">
      <c r="A8" s="7" t="s">
        <v>255</v>
      </c>
      <c r="B8" s="14">
        <v>352683.5</v>
      </c>
      <c r="C8" s="31">
        <v>0.21290048986909649</v>
      </c>
      <c r="D8" s="14">
        <v>31681.519999999931</v>
      </c>
      <c r="E8" s="31">
        <v>1.5019316056575471E-2</v>
      </c>
      <c r="F8" s="14">
        <v>354316.43</v>
      </c>
      <c r="G8" s="31">
        <v>0.16454960176477429</v>
      </c>
      <c r="H8" s="14">
        <v>-367105.93999999994</v>
      </c>
      <c r="I8" s="31">
        <v>-0.13597327099875212</v>
      </c>
      <c r="J8" s="14">
        <v>246227.15</v>
      </c>
      <c r="K8" s="31">
        <v>0.13082313589681541</v>
      </c>
    </row>
    <row r="9" spans="1:11">
      <c r="A9" s="7" t="s">
        <v>256</v>
      </c>
      <c r="B9" s="14">
        <v>247264.93</v>
      </c>
      <c r="C9" s="31">
        <v>0.30871456395530306</v>
      </c>
      <c r="D9" s="14">
        <v>-202151.59999999998</v>
      </c>
      <c r="E9" s="31">
        <v>-0.20003522729521672</v>
      </c>
      <c r="F9" s="14">
        <v>223221.72000000003</v>
      </c>
      <c r="G9" s="31">
        <v>0.27580369432260499</v>
      </c>
      <c r="H9" s="14">
        <v>-239130.16000000003</v>
      </c>
      <c r="I9" s="31">
        <v>-0.2439356931551564</v>
      </c>
      <c r="J9" s="14">
        <v>89445.016666666677</v>
      </c>
      <c r="K9" s="31">
        <v>0.12816101032756377</v>
      </c>
    </row>
    <row r="10" spans="1:11">
      <c r="A10" s="7" t="s">
        <v>257</v>
      </c>
      <c r="B10" s="14">
        <v>1405785.8300000005</v>
      </c>
      <c r="C10" s="31">
        <v>0.45782345383697254</v>
      </c>
      <c r="D10" s="14">
        <v>899158.86000000034</v>
      </c>
      <c r="E10" s="31">
        <v>0.21037089393003527</v>
      </c>
      <c r="F10" s="14">
        <v>1579966.7</v>
      </c>
      <c r="G10" s="31">
        <v>0.39349540870838617</v>
      </c>
      <c r="H10" s="14">
        <v>368869.77</v>
      </c>
      <c r="I10" s="31">
        <v>0.11320419917960844</v>
      </c>
      <c r="J10" s="14">
        <v>1294970.4633333336</v>
      </c>
      <c r="K10" s="31">
        <v>0.35389658549179798</v>
      </c>
    </row>
    <row r="11" spans="1:11">
      <c r="A11" s="7" t="s">
        <v>258</v>
      </c>
      <c r="B11" s="14">
        <v>39209.270000000004</v>
      </c>
      <c r="C11" s="31">
        <v>3.1367416000000006</v>
      </c>
      <c r="D11" s="14">
        <v>-5508.61</v>
      </c>
      <c r="E11" s="31">
        <v>-0.12378898876404498</v>
      </c>
      <c r="F11" s="14">
        <v>31907.71</v>
      </c>
      <c r="G11" s="31">
        <v>3.6930219907407409</v>
      </c>
      <c r="H11" s="14">
        <v>12039.34</v>
      </c>
      <c r="I11" s="31">
        <v>0.3372364145658262</v>
      </c>
      <c r="J11" s="14">
        <v>21869.456666666665</v>
      </c>
      <c r="K11" s="31">
        <v>2.2353248673255655</v>
      </c>
    </row>
    <row r="12" spans="1:11">
      <c r="A12" s="7" t="s">
        <v>259</v>
      </c>
      <c r="B12" s="14">
        <v>1430.1700000000237</v>
      </c>
      <c r="C12" s="31">
        <v>2.0063550405431396E-3</v>
      </c>
      <c r="D12" s="14">
        <v>86882.36000000003</v>
      </c>
      <c r="E12" s="31">
        <v>0.11662061744966445</v>
      </c>
      <c r="F12" s="14">
        <v>84974.75</v>
      </c>
      <c r="G12" s="31">
        <v>0.13107521325332794</v>
      </c>
      <c r="H12" s="14">
        <v>210332.88</v>
      </c>
      <c r="I12" s="31">
        <v>1.5273055222742622</v>
      </c>
      <c r="J12" s="14">
        <v>57762.426666666688</v>
      </c>
      <c r="K12" s="31">
        <v>8.3234061914511839E-2</v>
      </c>
    </row>
    <row r="13" spans="1:11">
      <c r="A13" s="10" t="s">
        <v>202</v>
      </c>
      <c r="B13" s="22">
        <v>2046373.7000000004</v>
      </c>
      <c r="C13" s="33">
        <v>0.32724072587480135</v>
      </c>
      <c r="D13" s="22">
        <v>810062.53000000026</v>
      </c>
      <c r="E13" s="33">
        <v>9.8985783195099999E-2</v>
      </c>
      <c r="F13" s="22">
        <v>2274387.31</v>
      </c>
      <c r="G13" s="33">
        <v>0.29789977261832101</v>
      </c>
      <c r="H13" s="22">
        <v>-14994.109999999957</v>
      </c>
      <c r="I13" s="33">
        <v>-2.1082831833520751E-3</v>
      </c>
      <c r="J13" s="22">
        <v>1710274.5133333337</v>
      </c>
      <c r="K13" s="33">
        <v>0.24137542722940744</v>
      </c>
    </row>
    <row r="14" spans="1:11">
      <c r="A14" s="11" t="s">
        <v>199</v>
      </c>
    </row>
    <row r="15" spans="1:11">
      <c r="E15" s="3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038DF-D52A-4AAD-A775-FACE0DF1E63B}">
  <dimension ref="A1:K16"/>
  <sheetViews>
    <sheetView workbookViewId="0">
      <selection activeCell="B1" sqref="B1"/>
    </sheetView>
  </sheetViews>
  <sheetFormatPr defaultRowHeight="14.25"/>
  <cols>
    <col min="1" max="1" width="22.5703125" style="9" customWidth="1"/>
    <col min="2" max="2" width="24.7109375" style="9" bestFit="1" customWidth="1"/>
    <col min="3" max="3" width="6.28515625" style="9" bestFit="1" customWidth="1"/>
    <col min="4" max="4" width="24.7109375" style="9" bestFit="1" customWidth="1"/>
    <col min="5" max="5" width="6.28515625" style="9" bestFit="1" customWidth="1"/>
    <col min="6" max="6" width="24.71093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11">
      <c r="A1" s="8" t="s">
        <v>74</v>
      </c>
      <c r="B1" s="8">
        <v>20</v>
      </c>
    </row>
    <row r="2" spans="1:11">
      <c r="A2" s="9" t="s">
        <v>260</v>
      </c>
    </row>
    <row r="4" spans="1:11">
      <c r="A4" s="13" t="str">
        <f>HYPERLINK("#'OBSAH'!A1","Naspäť na obsah")</f>
        <v>Naspäť na obsah</v>
      </c>
    </row>
    <row r="6" spans="1:11">
      <c r="A6" s="10" t="s">
        <v>244</v>
      </c>
      <c r="B6" s="10">
        <v>2017</v>
      </c>
      <c r="C6" s="10"/>
      <c r="D6" s="10">
        <v>2018</v>
      </c>
      <c r="E6" s="10"/>
      <c r="F6" s="10">
        <v>2019</v>
      </c>
      <c r="G6" s="10"/>
      <c r="H6" s="10">
        <v>2020</v>
      </c>
      <c r="I6" s="10"/>
      <c r="J6" s="10" t="s">
        <v>245</v>
      </c>
      <c r="K6" s="10"/>
    </row>
    <row r="7" spans="1:11">
      <c r="A7" s="10"/>
      <c r="B7" s="10" t="s">
        <v>246</v>
      </c>
      <c r="C7" s="10" t="s">
        <v>247</v>
      </c>
      <c r="D7" s="10" t="s">
        <v>246</v>
      </c>
      <c r="E7" s="10" t="s">
        <v>247</v>
      </c>
      <c r="F7" s="10" t="s">
        <v>246</v>
      </c>
      <c r="G7" s="10" t="s">
        <v>247</v>
      </c>
      <c r="H7" s="10" t="s">
        <v>246</v>
      </c>
      <c r="I7" s="10" t="s">
        <v>247</v>
      </c>
      <c r="J7" s="10" t="s">
        <v>246</v>
      </c>
      <c r="K7" s="10" t="s">
        <v>247</v>
      </c>
    </row>
    <row r="8" spans="1:11">
      <c r="A8" s="7" t="s">
        <v>261</v>
      </c>
      <c r="B8" s="14">
        <v>-636.79999999999995</v>
      </c>
      <c r="C8" s="31">
        <v>-0.63680000000000003</v>
      </c>
      <c r="D8" s="14">
        <v>-837.38000000000011</v>
      </c>
      <c r="E8" s="31">
        <v>-0.83738000000000001</v>
      </c>
      <c r="F8" s="14">
        <v>-368.86</v>
      </c>
      <c r="G8" s="31">
        <v>-0.92215000000000003</v>
      </c>
      <c r="H8" s="14">
        <v>-75.650000000000006</v>
      </c>
      <c r="I8" s="31">
        <v>-0.75649999999999995</v>
      </c>
      <c r="J8" s="14">
        <v>-614.34666666666669</v>
      </c>
      <c r="K8" s="31">
        <v>-0.79877666666666658</v>
      </c>
    </row>
    <row r="9" spans="1:11">
      <c r="A9" s="7" t="s">
        <v>262</v>
      </c>
      <c r="B9" s="14">
        <v>368788.5400000001</v>
      </c>
      <c r="C9" s="31">
        <v>0.27329107367157368</v>
      </c>
      <c r="D9" s="14">
        <v>-26457.169999999951</v>
      </c>
      <c r="E9" s="31">
        <v>-1.50247144942105E-2</v>
      </c>
      <c r="F9" s="14">
        <v>296929.7899999998</v>
      </c>
      <c r="G9" s="31">
        <v>0.19663703610500383</v>
      </c>
      <c r="H9" s="14">
        <v>179104.94000000006</v>
      </c>
      <c r="I9" s="31">
        <v>0.15114340928270042</v>
      </c>
      <c r="J9" s="14">
        <v>213087.05333333332</v>
      </c>
      <c r="K9" s="31">
        <v>0.15163446509412234</v>
      </c>
    </row>
    <row r="10" spans="1:11">
      <c r="A10" s="7" t="s">
        <v>263</v>
      </c>
      <c r="B10" s="14">
        <v>41291.350000000013</v>
      </c>
      <c r="C10" s="31">
        <v>0.15404346204066366</v>
      </c>
      <c r="D10" s="14">
        <v>-14467.400000000005</v>
      </c>
      <c r="E10" s="31">
        <v>-3.625460468612951E-2</v>
      </c>
      <c r="F10" s="14">
        <v>129695.78000000001</v>
      </c>
      <c r="G10" s="31">
        <v>0.42705228844254206</v>
      </c>
      <c r="H10" s="14">
        <v>-13326.689999999988</v>
      </c>
      <c r="I10" s="31">
        <v>-4.6321480709071938E-2</v>
      </c>
      <c r="J10" s="14">
        <v>52173.243333333339</v>
      </c>
      <c r="K10" s="31">
        <v>0.18161371526569206</v>
      </c>
    </row>
    <row r="11" spans="1:11">
      <c r="A11" s="7" t="s">
        <v>264</v>
      </c>
      <c r="B11" s="14">
        <v>54134.909999999996</v>
      </c>
      <c r="C11" s="31">
        <v>0.6642320245398774</v>
      </c>
      <c r="D11" s="14">
        <v>-20738.799999999996</v>
      </c>
      <c r="E11" s="31">
        <v>-0.14452125435540075</v>
      </c>
      <c r="F11" s="14">
        <v>-6318.3700000000008</v>
      </c>
      <c r="G11" s="31">
        <v>-0.14198584269662906</v>
      </c>
      <c r="H11" s="14">
        <v>-14847.95</v>
      </c>
      <c r="I11" s="31">
        <v>-0.40402585034013594</v>
      </c>
      <c r="J11" s="14">
        <v>9025.913333333332</v>
      </c>
      <c r="K11" s="31">
        <v>0.12590830916261586</v>
      </c>
    </row>
    <row r="12" spans="1:11">
      <c r="A12" s="7" t="s">
        <v>265</v>
      </c>
      <c r="B12" s="14">
        <v>590017.33000000007</v>
      </c>
      <c r="C12" s="31">
        <v>1.3288678603603605</v>
      </c>
      <c r="D12" s="14">
        <v>655633.48</v>
      </c>
      <c r="E12" s="31">
        <v>0.85647743958197253</v>
      </c>
      <c r="F12" s="14">
        <v>389677.77999999997</v>
      </c>
      <c r="G12" s="31">
        <v>0.45949317265287837</v>
      </c>
      <c r="H12" s="14">
        <v>35667.249999999964</v>
      </c>
      <c r="I12" s="31">
        <v>4.9002898909130899E-2</v>
      </c>
      <c r="J12" s="14">
        <v>545109.53</v>
      </c>
      <c r="K12" s="31">
        <v>0.88161282419840381</v>
      </c>
    </row>
    <row r="13" spans="1:11">
      <c r="A13" s="7" t="s">
        <v>266</v>
      </c>
      <c r="B13" s="14">
        <v>11018.76</v>
      </c>
      <c r="C13" s="31">
        <v>1.0017054545454549</v>
      </c>
      <c r="D13" s="14">
        <v>12517.17</v>
      </c>
      <c r="E13" s="31">
        <v>0.62585849999999987</v>
      </c>
      <c r="F13" s="14">
        <v>18562.95</v>
      </c>
      <c r="G13" s="31">
        <v>0.45834444444444444</v>
      </c>
      <c r="H13" s="14">
        <v>-19673.789999999997</v>
      </c>
      <c r="I13" s="31">
        <v>-0.56210828571428573</v>
      </c>
      <c r="J13" s="14">
        <v>14032.960000000001</v>
      </c>
      <c r="K13" s="31">
        <v>0.69530279966329978</v>
      </c>
    </row>
    <row r="14" spans="1:11">
      <c r="A14" s="7" t="s">
        <v>267</v>
      </c>
      <c r="B14" s="14">
        <v>341171.74</v>
      </c>
      <c r="C14" s="31">
        <v>0.37262094801223267</v>
      </c>
      <c r="D14" s="14">
        <v>293508.95999999996</v>
      </c>
      <c r="E14" s="31">
        <v>0.24785421381523398</v>
      </c>
      <c r="F14" s="14">
        <v>751787.63</v>
      </c>
      <c r="G14" s="31">
        <v>0.5928877769102765</v>
      </c>
      <c r="H14" s="14">
        <v>202021.65999999995</v>
      </c>
      <c r="I14" s="31">
        <v>0.20488264120174127</v>
      </c>
      <c r="J14" s="14">
        <v>462156.11000000004</v>
      </c>
      <c r="K14" s="31">
        <v>0.40445431291258105</v>
      </c>
    </row>
    <row r="15" spans="1:11">
      <c r="A15" s="10" t="s">
        <v>202</v>
      </c>
      <c r="B15" s="22">
        <v>1037634.0900000001</v>
      </c>
      <c r="C15" s="33">
        <v>0.33792716697306868</v>
      </c>
      <c r="D15" s="22">
        <v>926453.41</v>
      </c>
      <c r="E15" s="33">
        <v>0.21675683877065904</v>
      </c>
      <c r="F15" s="22">
        <v>1283405.77</v>
      </c>
      <c r="G15" s="33">
        <v>0.31963602650919876</v>
      </c>
      <c r="H15" s="22">
        <v>189840.47999999992</v>
      </c>
      <c r="I15" s="33">
        <v>5.8261048364772632E-2</v>
      </c>
      <c r="J15" s="22">
        <v>1082497.7566666668</v>
      </c>
      <c r="K15" s="33">
        <v>0.29144001075097548</v>
      </c>
    </row>
    <row r="16" spans="1:11">
      <c r="A16" s="11" t="s">
        <v>199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61138-BC7A-4600-99BE-E304D96F5A84}">
  <dimension ref="A1:F20"/>
  <sheetViews>
    <sheetView workbookViewId="0">
      <selection activeCell="B1" sqref="B1"/>
    </sheetView>
  </sheetViews>
  <sheetFormatPr defaultRowHeight="14.25"/>
  <cols>
    <col min="1" max="1" width="22.5703125" style="9" customWidth="1"/>
    <col min="2" max="2" width="24.85546875" style="9" bestFit="1" customWidth="1"/>
    <col min="3" max="5" width="11.42578125" style="9" bestFit="1" customWidth="1"/>
    <col min="6" max="6" width="24.855468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6">
      <c r="A1" s="8" t="s">
        <v>74</v>
      </c>
      <c r="B1" s="8">
        <v>21</v>
      </c>
    </row>
    <row r="2" spans="1:6">
      <c r="A2" s="9" t="s">
        <v>268</v>
      </c>
    </row>
    <row r="4" spans="1:6">
      <c r="A4" s="13" t="str">
        <f>HYPERLINK("#'OBSAH'!A1","Naspäť na obsah")</f>
        <v>Naspäť na obsah</v>
      </c>
    </row>
    <row r="6" spans="1:6">
      <c r="A6" s="10" t="s">
        <v>224</v>
      </c>
      <c r="B6" s="10">
        <v>2017</v>
      </c>
      <c r="C6" s="10">
        <v>2018</v>
      </c>
      <c r="D6" s="10">
        <v>2019</v>
      </c>
      <c r="E6" s="10">
        <v>2020</v>
      </c>
      <c r="F6" s="10" t="s">
        <v>240</v>
      </c>
    </row>
    <row r="7" spans="1:6">
      <c r="A7" s="7" t="s">
        <v>269</v>
      </c>
      <c r="B7" s="14">
        <v>2057477.3000000017</v>
      </c>
      <c r="C7" s="14">
        <v>2084550.8899999997</v>
      </c>
      <c r="D7" s="14">
        <v>2816289.6600000011</v>
      </c>
      <c r="E7" s="14">
        <v>1464174.0799999998</v>
      </c>
      <c r="F7" s="14">
        <v>8422491.9300000016</v>
      </c>
    </row>
    <row r="8" spans="1:6">
      <c r="A8" s="7" t="s">
        <v>270</v>
      </c>
      <c r="B8" s="14">
        <v>798078.74</v>
      </c>
      <c r="C8" s="14">
        <v>1202261.2900000017</v>
      </c>
      <c r="D8" s="14">
        <v>724881.96</v>
      </c>
      <c r="E8" s="14">
        <v>652420.46999999951</v>
      </c>
      <c r="F8" s="14">
        <v>3377642.4600000009</v>
      </c>
    </row>
    <row r="9" spans="1:6">
      <c r="A9" s="7" t="s">
        <v>271</v>
      </c>
      <c r="B9" s="14">
        <v>647532.25</v>
      </c>
      <c r="C9" s="14">
        <v>484668.28999999969</v>
      </c>
      <c r="D9" s="14">
        <v>349192.97000000003</v>
      </c>
      <c r="E9" s="14">
        <v>192059.64</v>
      </c>
      <c r="F9" s="14">
        <v>1673453.1499999994</v>
      </c>
    </row>
    <row r="10" spans="1:6">
      <c r="A10" s="7" t="s">
        <v>272</v>
      </c>
      <c r="B10" s="14">
        <v>334074.87999999989</v>
      </c>
      <c r="C10" s="14">
        <v>214075.31999999992</v>
      </c>
      <c r="D10" s="14">
        <v>381480.08000000013</v>
      </c>
      <c r="E10" s="14">
        <v>363639.75999999978</v>
      </c>
      <c r="F10" s="14">
        <v>1293270.0399999998</v>
      </c>
    </row>
    <row r="11" spans="1:6">
      <c r="A11" s="7" t="s">
        <v>273</v>
      </c>
      <c r="B11" s="14">
        <v>393443.95999999973</v>
      </c>
      <c r="C11" s="14">
        <v>439140.07999999984</v>
      </c>
      <c r="D11" s="14">
        <v>293302.73</v>
      </c>
      <c r="E11" s="14">
        <v>149176.95999999993</v>
      </c>
      <c r="F11" s="14">
        <v>1275063.7299999995</v>
      </c>
    </row>
    <row r="12" spans="1:6">
      <c r="A12" s="7" t="s">
        <v>274</v>
      </c>
      <c r="B12" s="14">
        <v>531631.83999999973</v>
      </c>
      <c r="C12" s="14">
        <v>436305.59999999986</v>
      </c>
      <c r="D12" s="14">
        <v>173802.16</v>
      </c>
      <c r="E12" s="14">
        <v>72751.420000000056</v>
      </c>
      <c r="F12" s="14">
        <v>1214491.0199999998</v>
      </c>
    </row>
    <row r="13" spans="1:6">
      <c r="A13" s="7" t="s">
        <v>275</v>
      </c>
      <c r="B13" s="14">
        <v>306919.75999999983</v>
      </c>
      <c r="C13" s="14">
        <v>277715.9499999996</v>
      </c>
      <c r="D13" s="14">
        <v>253470.84</v>
      </c>
      <c r="E13" s="14">
        <v>83981.079999999987</v>
      </c>
      <c r="F13" s="14">
        <v>922087.62999999942</v>
      </c>
    </row>
    <row r="14" spans="1:6">
      <c r="A14" s="7" t="s">
        <v>276</v>
      </c>
      <c r="B14" s="14">
        <v>127117.15000000004</v>
      </c>
      <c r="C14" s="14">
        <v>115293.60000000002</v>
      </c>
      <c r="D14" s="14">
        <v>309237.47999999986</v>
      </c>
      <c r="E14" s="14">
        <v>183843.88999999998</v>
      </c>
      <c r="F14" s="14">
        <v>735492.12</v>
      </c>
    </row>
    <row r="15" spans="1:6">
      <c r="A15" s="7" t="s">
        <v>277</v>
      </c>
      <c r="B15" s="14">
        <v>116871.9</v>
      </c>
      <c r="C15" s="14">
        <v>61392.659999999996</v>
      </c>
      <c r="D15" s="14">
        <v>78121.119999999995</v>
      </c>
      <c r="E15" s="14">
        <v>130424.61999999998</v>
      </c>
      <c r="F15" s="14">
        <v>386810.3</v>
      </c>
    </row>
    <row r="16" spans="1:6">
      <c r="A16" s="7" t="s">
        <v>278</v>
      </c>
      <c r="B16" s="14">
        <v>50697.749999999993</v>
      </c>
      <c r="C16" s="14">
        <v>68087.199999999983</v>
      </c>
      <c r="D16" s="14">
        <v>43480.540000000008</v>
      </c>
      <c r="E16" s="14">
        <v>45746.04</v>
      </c>
      <c r="F16" s="14">
        <v>208011.53</v>
      </c>
    </row>
    <row r="17" spans="1:6">
      <c r="A17" s="7" t="s">
        <v>170</v>
      </c>
      <c r="B17" s="14">
        <v>28202.969999999998</v>
      </c>
      <c r="C17" s="14">
        <v>24885.879999999994</v>
      </c>
      <c r="D17" s="14">
        <v>23910.62999999999</v>
      </c>
      <c r="E17" s="14">
        <v>19898.119999999992</v>
      </c>
      <c r="F17" s="14">
        <v>96897.599999999977</v>
      </c>
    </row>
    <row r="18" spans="1:6">
      <c r="A18" s="7" t="s">
        <v>168</v>
      </c>
      <c r="B18" s="14">
        <v>20792.800000000003</v>
      </c>
      <c r="C18" s="14">
        <v>20232.280000000002</v>
      </c>
      <c r="D18" s="14">
        <v>20433.39</v>
      </c>
      <c r="E18" s="14">
        <v>14875.220000000001</v>
      </c>
      <c r="F18" s="14">
        <v>76333.69</v>
      </c>
    </row>
    <row r="19" spans="1:6">
      <c r="A19" s="10" t="s">
        <v>240</v>
      </c>
      <c r="B19" s="22">
        <v>5412841.3000000007</v>
      </c>
      <c r="C19" s="22">
        <v>5428609.040000001</v>
      </c>
      <c r="D19" s="22">
        <v>5467603.5600000015</v>
      </c>
      <c r="E19" s="22">
        <v>3372991.2999999993</v>
      </c>
      <c r="F19" s="22">
        <v>19682045.199999996</v>
      </c>
    </row>
    <row r="20" spans="1:6">
      <c r="A20" s="11" t="s">
        <v>199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13ECE-B015-4159-AED7-CE93F5ACBFDC}">
  <dimension ref="A1:D21"/>
  <sheetViews>
    <sheetView workbookViewId="0">
      <selection activeCell="B1" sqref="B1"/>
    </sheetView>
  </sheetViews>
  <sheetFormatPr defaultRowHeight="14.25"/>
  <cols>
    <col min="1" max="1" width="46.140625" style="9" customWidth="1"/>
    <col min="2" max="2" width="27.85546875" style="9" bestFit="1" customWidth="1"/>
    <col min="3" max="3" width="26.5703125" style="9" bestFit="1" customWidth="1"/>
    <col min="4" max="4" width="25.42578125" style="9" bestFit="1" customWidth="1"/>
    <col min="5" max="5" width="11.42578125" style="9" bestFit="1" customWidth="1"/>
    <col min="6" max="6" width="24.855468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4">
      <c r="A1" s="8" t="s">
        <v>74</v>
      </c>
      <c r="B1" s="8">
        <v>22</v>
      </c>
    </row>
    <row r="2" spans="1:4">
      <c r="A2" s="9" t="s">
        <v>279</v>
      </c>
    </row>
    <row r="4" spans="1:4">
      <c r="A4" s="13" t="str">
        <f>HYPERLINK("#'OBSAH'!A1","Naspäť na obsah")</f>
        <v>Naspäť na obsah</v>
      </c>
    </row>
    <row r="6" spans="1:4">
      <c r="A6" s="10" t="s">
        <v>280</v>
      </c>
      <c r="B6" s="10" t="s">
        <v>281</v>
      </c>
      <c r="C6" s="10" t="s">
        <v>282</v>
      </c>
      <c r="D6" s="10" t="s">
        <v>283</v>
      </c>
    </row>
    <row r="7" spans="1:4">
      <c r="A7" s="7" t="s">
        <v>284</v>
      </c>
      <c r="B7" s="34">
        <v>-11.583333333333334</v>
      </c>
      <c r="C7" s="14">
        <v>623953.4800000001</v>
      </c>
      <c r="D7" s="7">
        <v>12</v>
      </c>
    </row>
    <row r="8" spans="1:4">
      <c r="A8" s="7" t="s">
        <v>285</v>
      </c>
      <c r="B8" s="34">
        <v>-51.918367346938773</v>
      </c>
      <c r="C8" s="14">
        <v>479134.81</v>
      </c>
      <c r="D8" s="7">
        <v>49</v>
      </c>
    </row>
    <row r="9" spans="1:4">
      <c r="A9" s="7" t="s">
        <v>286</v>
      </c>
      <c r="B9" s="34">
        <v>-37.164835164835168</v>
      </c>
      <c r="C9" s="14">
        <v>430022.98</v>
      </c>
      <c r="D9" s="7">
        <v>91</v>
      </c>
    </row>
    <row r="10" spans="1:4">
      <c r="A10" s="7" t="s">
        <v>287</v>
      </c>
      <c r="B10" s="34">
        <v>-21.123287671232877</v>
      </c>
      <c r="C10" s="14">
        <v>353643.7199999998</v>
      </c>
      <c r="D10" s="7">
        <v>73</v>
      </c>
    </row>
    <row r="11" spans="1:4">
      <c r="A11" s="7" t="s">
        <v>288</v>
      </c>
      <c r="B11" s="34">
        <v>-41.747126436781606</v>
      </c>
      <c r="C11" s="14">
        <v>350446.96000000008</v>
      </c>
      <c r="D11" s="7">
        <v>87</v>
      </c>
    </row>
    <row r="12" spans="1:4">
      <c r="A12" s="7" t="s">
        <v>289</v>
      </c>
      <c r="B12" s="34">
        <v>-12.59375</v>
      </c>
      <c r="C12" s="14">
        <v>262637.61</v>
      </c>
      <c r="D12" s="7">
        <v>64</v>
      </c>
    </row>
    <row r="13" spans="1:4">
      <c r="A13" s="7" t="s">
        <v>290</v>
      </c>
      <c r="B13" s="34">
        <v>-31.96153846153846</v>
      </c>
      <c r="C13" s="14">
        <v>230229.78</v>
      </c>
      <c r="D13" s="7">
        <v>26</v>
      </c>
    </row>
    <row r="14" spans="1:4">
      <c r="A14" s="7" t="s">
        <v>291</v>
      </c>
      <c r="B14" s="34">
        <v>-38.61904761904762</v>
      </c>
      <c r="C14" s="14">
        <v>209342.81</v>
      </c>
      <c r="D14" s="7">
        <v>21</v>
      </c>
    </row>
    <row r="15" spans="1:4">
      <c r="A15" s="7" t="s">
        <v>292</v>
      </c>
      <c r="B15" s="34">
        <v>-10.333333333333334</v>
      </c>
      <c r="C15" s="14">
        <v>156166.70000000007</v>
      </c>
      <c r="D15" s="7">
        <v>39</v>
      </c>
    </row>
    <row r="16" spans="1:4">
      <c r="A16" s="7" t="s">
        <v>222</v>
      </c>
      <c r="B16" s="34">
        <v>-4.2380952380952381</v>
      </c>
      <c r="C16" s="14">
        <v>144773.34</v>
      </c>
      <c r="D16" s="7">
        <v>21</v>
      </c>
    </row>
    <row r="17" spans="1:4">
      <c r="A17" s="7" t="s">
        <v>293</v>
      </c>
      <c r="B17" s="34">
        <v>-26.384615384615383</v>
      </c>
      <c r="C17" s="14">
        <v>109766.23</v>
      </c>
      <c r="D17" s="7">
        <v>26</v>
      </c>
    </row>
    <row r="18" spans="1:4">
      <c r="A18" s="7" t="s">
        <v>294</v>
      </c>
      <c r="B18" s="34">
        <v>-54.05</v>
      </c>
      <c r="C18" s="14">
        <v>99562.449999999983</v>
      </c>
      <c r="D18" s="7">
        <v>20</v>
      </c>
    </row>
    <row r="19" spans="1:4">
      <c r="A19" s="7" t="s">
        <v>295</v>
      </c>
      <c r="B19" s="34">
        <v>-26.75</v>
      </c>
      <c r="C19" s="14">
        <v>86541.9</v>
      </c>
      <c r="D19" s="7">
        <v>4</v>
      </c>
    </row>
    <row r="20" spans="1:4">
      <c r="A20" s="7" t="s">
        <v>296</v>
      </c>
      <c r="B20" s="34">
        <v>-17.666666666666668</v>
      </c>
      <c r="C20" s="14">
        <v>84994.32</v>
      </c>
      <c r="D20" s="7">
        <v>3</v>
      </c>
    </row>
    <row r="21" spans="1:4">
      <c r="A21" s="11" t="s">
        <v>199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71E02-7D9E-43F4-8D3F-EBD79FFC2A73}">
  <dimension ref="A1:C17"/>
  <sheetViews>
    <sheetView workbookViewId="0">
      <selection activeCell="B1" sqref="B1"/>
    </sheetView>
  </sheetViews>
  <sheetFormatPr defaultRowHeight="14.25"/>
  <cols>
    <col min="1" max="1" width="42.85546875" style="9" customWidth="1"/>
    <col min="2" max="2" width="66" style="9" bestFit="1" customWidth="1"/>
    <col min="3" max="3" width="56" style="9" bestFit="1" customWidth="1"/>
    <col min="4" max="4" width="25.42578125" style="9" bestFit="1" customWidth="1"/>
    <col min="5" max="5" width="11.42578125" style="9" bestFit="1" customWidth="1"/>
    <col min="6" max="6" width="24.85546875" style="9" bestFit="1" customWidth="1"/>
    <col min="7" max="7" width="6" style="9" customWidth="1"/>
    <col min="8" max="8" width="24.7109375" style="9" bestFit="1" customWidth="1"/>
    <col min="9" max="9" width="6.85546875" style="9" customWidth="1"/>
    <col min="10" max="10" width="24.85546875" style="9" customWidth="1"/>
    <col min="11" max="11" width="6.28515625" style="9" bestFit="1" customWidth="1"/>
    <col min="12" max="16384" width="9.140625" style="9"/>
  </cols>
  <sheetData>
    <row r="1" spans="1:3">
      <c r="A1" s="8" t="s">
        <v>74</v>
      </c>
      <c r="B1" s="8">
        <v>23</v>
      </c>
    </row>
    <row r="2" spans="1:3">
      <c r="A2" s="9" t="s">
        <v>297</v>
      </c>
    </row>
    <row r="4" spans="1:3">
      <c r="A4" s="13" t="str">
        <f>HYPERLINK("#'OBSAH'!A1","Naspäť na obsah")</f>
        <v>Naspäť na obsah</v>
      </c>
    </row>
    <row r="6" spans="1:3">
      <c r="A6" s="10" t="s">
        <v>280</v>
      </c>
      <c r="B6" s="10" t="s">
        <v>298</v>
      </c>
      <c r="C6" s="10" t="s">
        <v>299</v>
      </c>
    </row>
    <row r="7" spans="1:3">
      <c r="A7" s="7" t="s">
        <v>289</v>
      </c>
      <c r="B7" s="14">
        <v>2930498.3399999989</v>
      </c>
      <c r="C7" s="23">
        <v>5.6929637526652455</v>
      </c>
    </row>
    <row r="8" spans="1:3">
      <c r="A8" s="7" t="s">
        <v>300</v>
      </c>
      <c r="B8" s="14">
        <v>2013781.6099999996</v>
      </c>
      <c r="C8" s="23">
        <v>3.4172185430463577</v>
      </c>
    </row>
    <row r="9" spans="1:3">
      <c r="A9" s="7" t="s">
        <v>301</v>
      </c>
      <c r="B9" s="14">
        <v>934529.44999999902</v>
      </c>
      <c r="C9" s="23">
        <v>4.6353322528363048</v>
      </c>
    </row>
    <row r="10" spans="1:3">
      <c r="A10" s="7" t="s">
        <v>291</v>
      </c>
      <c r="B10" s="14">
        <v>726779.33</v>
      </c>
      <c r="C10" s="23">
        <v>5</v>
      </c>
    </row>
    <row r="11" spans="1:3">
      <c r="A11" s="7" t="s">
        <v>222</v>
      </c>
      <c r="B11" s="14">
        <v>383894.94</v>
      </c>
      <c r="C11" s="23">
        <v>6.8611111111111107</v>
      </c>
    </row>
    <row r="12" spans="1:3">
      <c r="A12" s="7" t="s">
        <v>293</v>
      </c>
      <c r="B12" s="14">
        <v>364036.25000000006</v>
      </c>
      <c r="C12" s="23">
        <v>13.958333333333334</v>
      </c>
    </row>
    <row r="13" spans="1:3">
      <c r="A13" s="7" t="s">
        <v>302</v>
      </c>
      <c r="B13" s="14">
        <v>357200.64000000001</v>
      </c>
      <c r="C13" s="23">
        <v>7.36</v>
      </c>
    </row>
    <row r="14" spans="1:3">
      <c r="A14" s="7" t="s">
        <v>285</v>
      </c>
      <c r="B14" s="14">
        <v>344686.70999999996</v>
      </c>
      <c r="C14" s="23">
        <v>5.8125</v>
      </c>
    </row>
    <row r="15" spans="1:3">
      <c r="A15" s="7" t="s">
        <v>287</v>
      </c>
      <c r="B15" s="14">
        <v>258650.27999999997</v>
      </c>
      <c r="C15" s="23">
        <v>5.8939393939393936</v>
      </c>
    </row>
    <row r="16" spans="1:3">
      <c r="A16" s="7" t="s">
        <v>303</v>
      </c>
      <c r="B16" s="14">
        <v>216349.63</v>
      </c>
      <c r="C16" s="23">
        <v>27</v>
      </c>
    </row>
    <row r="17" spans="1:1">
      <c r="A17" s="11" t="s">
        <v>199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DB87C-EBE9-408E-8F1C-3F32AF6A2D92}">
  <dimension ref="A1:C27"/>
  <sheetViews>
    <sheetView workbookViewId="0">
      <selection activeCell="A4" sqref="A4"/>
    </sheetView>
  </sheetViews>
  <sheetFormatPr defaultRowHeight="14.25"/>
  <cols>
    <col min="1" max="1" width="14.140625" style="9" bestFit="1" customWidth="1"/>
    <col min="2" max="2" width="12.5703125" style="9" customWidth="1"/>
    <col min="3" max="3" width="19.42578125" style="9" bestFit="1" customWidth="1"/>
    <col min="4" max="16384" width="9.140625" style="9"/>
  </cols>
  <sheetData>
    <row r="1" spans="1:3">
      <c r="A1" s="8" t="s">
        <v>74</v>
      </c>
      <c r="B1" s="8">
        <v>24</v>
      </c>
    </row>
    <row r="2" spans="1:3">
      <c r="A2" s="9" t="s">
        <v>304</v>
      </c>
    </row>
    <row r="4" spans="1:3">
      <c r="A4" s="13" t="str">
        <f>HYPERLINK("#'OBSAH'!A1","Naspäť na obsah")</f>
        <v>Naspäť na obsah</v>
      </c>
    </row>
    <row r="6" spans="1:3">
      <c r="A6" s="10" t="s">
        <v>305</v>
      </c>
      <c r="B6" s="10" t="s">
        <v>306</v>
      </c>
      <c r="C6" s="10" t="s">
        <v>307</v>
      </c>
    </row>
    <row r="7" spans="1:3">
      <c r="A7" s="21">
        <v>43739</v>
      </c>
      <c r="B7" s="14">
        <v>2814</v>
      </c>
      <c r="C7" s="7">
        <v>67</v>
      </c>
    </row>
    <row r="8" spans="1:3">
      <c r="A8" s="21">
        <v>43770</v>
      </c>
      <c r="B8" s="14">
        <v>5562</v>
      </c>
      <c r="C8" s="7">
        <v>61</v>
      </c>
    </row>
    <row r="9" spans="1:3">
      <c r="A9" s="21">
        <v>43800</v>
      </c>
      <c r="B9" s="14">
        <v>2814</v>
      </c>
      <c r="C9" s="7">
        <v>67</v>
      </c>
    </row>
    <row r="10" spans="1:3">
      <c r="A10" s="21">
        <v>43831</v>
      </c>
      <c r="B10" s="14">
        <v>2394</v>
      </c>
      <c r="C10" s="7">
        <v>57</v>
      </c>
    </row>
    <row r="11" spans="1:3">
      <c r="A11" s="21">
        <v>43862</v>
      </c>
      <c r="B11" s="14">
        <v>7962</v>
      </c>
      <c r="C11" s="7">
        <v>61</v>
      </c>
    </row>
    <row r="12" spans="1:3">
      <c r="A12" s="21">
        <v>43891</v>
      </c>
      <c r="B12" s="14">
        <v>3150</v>
      </c>
      <c r="C12" s="7">
        <v>75</v>
      </c>
    </row>
    <row r="13" spans="1:3">
      <c r="A13" s="21">
        <v>43922</v>
      </c>
      <c r="B13" s="14">
        <v>5784</v>
      </c>
      <c r="C13" s="7">
        <v>52</v>
      </c>
    </row>
    <row r="14" spans="1:3">
      <c r="A14" s="21">
        <v>43952</v>
      </c>
      <c r="B14" s="14">
        <v>2982</v>
      </c>
      <c r="C14" s="7">
        <v>71</v>
      </c>
    </row>
    <row r="15" spans="1:3">
      <c r="A15" s="21">
        <v>43983</v>
      </c>
      <c r="B15" s="14">
        <v>7404</v>
      </c>
      <c r="C15" s="7">
        <v>62</v>
      </c>
    </row>
    <row r="16" spans="1:3">
      <c r="A16" s="21">
        <v>44013</v>
      </c>
      <c r="B16" s="14">
        <v>1722</v>
      </c>
      <c r="C16" s="7">
        <v>41</v>
      </c>
    </row>
    <row r="17" spans="1:3">
      <c r="A17" s="21">
        <v>44044</v>
      </c>
      <c r="B17" s="14">
        <v>1050</v>
      </c>
      <c r="C17" s="7">
        <v>25</v>
      </c>
    </row>
    <row r="18" spans="1:3">
      <c r="A18" s="21">
        <v>44075</v>
      </c>
      <c r="B18" s="7">
        <v>882</v>
      </c>
      <c r="C18" s="7">
        <v>21</v>
      </c>
    </row>
    <row r="19" spans="1:3">
      <c r="A19" s="21">
        <v>44105</v>
      </c>
      <c r="B19" s="14">
        <v>7638</v>
      </c>
      <c r="C19" s="7">
        <v>39</v>
      </c>
    </row>
    <row r="20" spans="1:3">
      <c r="A20" s="21">
        <v>44136</v>
      </c>
      <c r="B20" s="14">
        <v>2436</v>
      </c>
      <c r="C20" s="7">
        <v>58</v>
      </c>
    </row>
    <row r="21" spans="1:3">
      <c r="A21" s="21">
        <v>44166</v>
      </c>
      <c r="B21" s="14">
        <v>2268</v>
      </c>
      <c r="C21" s="7">
        <v>24</v>
      </c>
    </row>
    <row r="22" spans="1:3">
      <c r="A22" s="21">
        <v>44197</v>
      </c>
      <c r="B22" s="7">
        <v>966</v>
      </c>
      <c r="C22" s="7">
        <v>23</v>
      </c>
    </row>
    <row r="23" spans="1:3">
      <c r="A23" s="21">
        <v>44228</v>
      </c>
      <c r="B23" s="14">
        <v>3000</v>
      </c>
      <c r="C23" s="7"/>
    </row>
    <row r="24" spans="1:3">
      <c r="A24" s="21">
        <v>44317</v>
      </c>
      <c r="B24" s="14">
        <v>3052</v>
      </c>
      <c r="C24" s="7"/>
    </row>
    <row r="25" spans="1:3">
      <c r="A25" s="10" t="s">
        <v>202</v>
      </c>
      <c r="B25" s="22">
        <f>SUM(B7:B24)</f>
        <v>63880</v>
      </c>
      <c r="C25" s="10">
        <v>804</v>
      </c>
    </row>
    <row r="26" spans="1:3">
      <c r="A26" s="8"/>
      <c r="B26" s="52"/>
      <c r="C26" s="8"/>
    </row>
    <row r="27" spans="1:3">
      <c r="A27" s="11" t="s">
        <v>199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16E8-E0B5-432C-BD7D-D259E8411770}">
  <dimension ref="A1:F16"/>
  <sheetViews>
    <sheetView workbookViewId="0">
      <selection activeCell="B1" sqref="B1"/>
    </sheetView>
  </sheetViews>
  <sheetFormatPr defaultRowHeight="14.25"/>
  <cols>
    <col min="1" max="1" width="16" style="9" customWidth="1"/>
    <col min="2" max="2" width="13.42578125" style="9" customWidth="1"/>
    <col min="3" max="3" width="12.140625" style="9" customWidth="1"/>
    <col min="4" max="4" width="19.7109375" style="9" customWidth="1"/>
    <col min="5" max="5" width="35" style="9" customWidth="1"/>
    <col min="6" max="6" width="13" style="9" customWidth="1"/>
    <col min="7" max="16384" width="9.140625" style="9"/>
  </cols>
  <sheetData>
    <row r="1" spans="1:6">
      <c r="A1" s="8" t="s">
        <v>74</v>
      </c>
      <c r="B1" s="8">
        <v>25</v>
      </c>
    </row>
    <row r="2" spans="1:6">
      <c r="A2" s="9" t="s">
        <v>308</v>
      </c>
    </row>
    <row r="4" spans="1:6">
      <c r="A4" s="13" t="str">
        <f>HYPERLINK("#'OBSAH'!A1","Naspäť na obsah")</f>
        <v>Naspäť na obsah</v>
      </c>
    </row>
    <row r="6" spans="1:6">
      <c r="A6" s="20" t="s">
        <v>305</v>
      </c>
      <c r="B6" s="20" t="s">
        <v>309</v>
      </c>
      <c r="C6" s="20" t="s">
        <v>310</v>
      </c>
      <c r="D6" s="20" t="s">
        <v>311</v>
      </c>
      <c r="E6" s="20" t="s">
        <v>312</v>
      </c>
      <c r="F6" s="20" t="s">
        <v>313</v>
      </c>
    </row>
    <row r="7" spans="1:6">
      <c r="A7" s="21">
        <v>42552</v>
      </c>
      <c r="B7" s="7">
        <v>30</v>
      </c>
      <c r="C7" s="14">
        <v>2880</v>
      </c>
      <c r="D7" s="7"/>
      <c r="E7" s="7"/>
      <c r="F7" s="14">
        <v>2880</v>
      </c>
    </row>
    <row r="8" spans="1:6">
      <c r="A8" s="21">
        <v>42583</v>
      </c>
      <c r="B8" s="7">
        <v>7</v>
      </c>
      <c r="C8" s="7">
        <v>672</v>
      </c>
      <c r="D8" s="23">
        <v>1180.8</v>
      </c>
      <c r="E8" s="7" t="s">
        <v>314</v>
      </c>
      <c r="F8" s="23">
        <v>1852.8</v>
      </c>
    </row>
    <row r="9" spans="1:6">
      <c r="A9" s="21">
        <v>42614</v>
      </c>
      <c r="B9" s="7">
        <v>10</v>
      </c>
      <c r="C9" s="7">
        <v>960</v>
      </c>
      <c r="D9" s="7"/>
      <c r="E9" s="7"/>
      <c r="F9" s="7">
        <v>960</v>
      </c>
    </row>
    <row r="10" spans="1:6">
      <c r="A10" s="21">
        <v>42644</v>
      </c>
      <c r="B10" s="7">
        <v>8</v>
      </c>
      <c r="C10" s="7">
        <v>768</v>
      </c>
      <c r="D10" s="23">
        <v>2463.65</v>
      </c>
      <c r="E10" s="7" t="s">
        <v>315</v>
      </c>
      <c r="F10" s="23">
        <v>3231.65</v>
      </c>
    </row>
    <row r="11" spans="1:6">
      <c r="A11" s="21">
        <v>42675</v>
      </c>
      <c r="B11" s="7">
        <v>9</v>
      </c>
      <c r="C11" s="23">
        <v>1513.92</v>
      </c>
      <c r="D11" s="7"/>
      <c r="E11" s="7"/>
      <c r="F11" s="23">
        <v>1513.92</v>
      </c>
    </row>
    <row r="12" spans="1:6">
      <c r="A12" s="21">
        <v>42705</v>
      </c>
      <c r="B12" s="7">
        <v>26.5</v>
      </c>
      <c r="C12" s="14">
        <v>2544</v>
      </c>
      <c r="D12" s="7"/>
      <c r="E12" s="7"/>
      <c r="F12" s="14">
        <v>2544</v>
      </c>
    </row>
    <row r="13" spans="1:6">
      <c r="A13" s="21">
        <v>42736</v>
      </c>
      <c r="B13" s="7">
        <v>10.5</v>
      </c>
      <c r="C13" s="14">
        <v>1008</v>
      </c>
      <c r="D13" s="7"/>
      <c r="E13" s="7"/>
      <c r="F13" s="14">
        <v>1008</v>
      </c>
    </row>
    <row r="14" spans="1:6">
      <c r="A14" s="21">
        <v>42767</v>
      </c>
      <c r="B14" s="7">
        <v>10</v>
      </c>
      <c r="C14" s="7">
        <v>960</v>
      </c>
      <c r="D14" s="7">
        <v>335.26</v>
      </c>
      <c r="E14" s="7" t="s">
        <v>316</v>
      </c>
      <c r="F14" s="23">
        <v>1295.26</v>
      </c>
    </row>
    <row r="15" spans="1:6">
      <c r="A15" s="20" t="s">
        <v>202</v>
      </c>
      <c r="B15" s="20">
        <v>111</v>
      </c>
      <c r="C15" s="24">
        <v>11305.92</v>
      </c>
      <c r="D15" s="24">
        <v>3979.71</v>
      </c>
      <c r="E15" s="20"/>
      <c r="F15" s="24">
        <v>15285.63</v>
      </c>
    </row>
    <row r="16" spans="1:6">
      <c r="A16" s="11" t="s">
        <v>317</v>
      </c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63A5E-C0AC-4E04-B9FB-1A68FA8C89FB}">
  <dimension ref="A1:E9"/>
  <sheetViews>
    <sheetView workbookViewId="0">
      <selection activeCell="B1" sqref="B1"/>
    </sheetView>
  </sheetViews>
  <sheetFormatPr defaultRowHeight="14.25"/>
  <cols>
    <col min="1" max="1" width="14" style="9" customWidth="1"/>
    <col min="2" max="3" width="10.140625" style="9" bestFit="1" customWidth="1"/>
    <col min="4" max="16384" width="9.140625" style="9"/>
  </cols>
  <sheetData>
    <row r="1" spans="1:5">
      <c r="A1" s="8" t="s">
        <v>74</v>
      </c>
      <c r="B1" s="8">
        <v>26</v>
      </c>
    </row>
    <row r="2" spans="1:5">
      <c r="A2" s="9" t="s">
        <v>318</v>
      </c>
    </row>
    <row r="4" spans="1:5">
      <c r="A4" s="13" t="str">
        <f>HYPERLINK("#'OBSAH'!A1","Naspäť na obsah")</f>
        <v>Naspäť na obsah</v>
      </c>
    </row>
    <row r="6" spans="1:5">
      <c r="A6" s="10"/>
      <c r="B6" s="10">
        <v>2018</v>
      </c>
      <c r="C6" s="10">
        <v>2019</v>
      </c>
      <c r="D6" s="10">
        <v>2020</v>
      </c>
      <c r="E6" s="10">
        <v>2021</v>
      </c>
    </row>
    <row r="7" spans="1:5">
      <c r="A7" s="7" t="s">
        <v>319</v>
      </c>
      <c r="B7" s="7">
        <v>24</v>
      </c>
      <c r="C7" s="7">
        <v>29</v>
      </c>
      <c r="D7" s="7">
        <v>31</v>
      </c>
      <c r="E7" s="7">
        <v>17</v>
      </c>
    </row>
    <row r="8" spans="1:5">
      <c r="A8" s="7" t="s">
        <v>310</v>
      </c>
      <c r="B8" s="7" t="s">
        <v>320</v>
      </c>
      <c r="C8" s="7" t="s">
        <v>321</v>
      </c>
      <c r="D8" s="14">
        <v>393239</v>
      </c>
      <c r="E8" s="14">
        <v>146577</v>
      </c>
    </row>
    <row r="9" spans="1:5">
      <c r="A9" s="11" t="s">
        <v>199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8173E-3892-41F4-AEE2-CBA4E964509D}">
  <dimension ref="A1:G16"/>
  <sheetViews>
    <sheetView workbookViewId="0">
      <selection activeCell="B1" sqref="B1"/>
    </sheetView>
  </sheetViews>
  <sheetFormatPr defaultRowHeight="14.25"/>
  <cols>
    <col min="1" max="1" width="14" style="9" customWidth="1"/>
    <col min="2" max="2" width="12.85546875" style="9" bestFit="1" customWidth="1"/>
    <col min="3" max="3" width="31" style="9" bestFit="1" customWidth="1"/>
    <col min="4" max="4" width="23.5703125" style="9" bestFit="1" customWidth="1"/>
    <col min="5" max="6" width="26.140625" style="9" bestFit="1" customWidth="1"/>
    <col min="7" max="7" width="40.7109375" style="9" bestFit="1" customWidth="1"/>
    <col min="8" max="16384" width="9.140625" style="9"/>
  </cols>
  <sheetData>
    <row r="1" spans="1:7">
      <c r="A1" s="8" t="s">
        <v>74</v>
      </c>
      <c r="B1" s="8">
        <v>27</v>
      </c>
      <c r="C1" s="8"/>
    </row>
    <row r="2" spans="1:7">
      <c r="A2" s="9" t="s">
        <v>322</v>
      </c>
    </row>
    <row r="4" spans="1:7">
      <c r="A4" s="13" t="str">
        <f>HYPERLINK("#'OBSAH'!A1","Naspäť na obsah")</f>
        <v>Naspäť na obsah</v>
      </c>
    </row>
    <row r="6" spans="1:7">
      <c r="A6" s="10" t="s">
        <v>323</v>
      </c>
      <c r="B6" s="10" t="s">
        <v>324</v>
      </c>
      <c r="C6" s="10" t="s">
        <v>325</v>
      </c>
      <c r="D6" s="10" t="s">
        <v>326</v>
      </c>
      <c r="E6" s="10" t="s">
        <v>327</v>
      </c>
      <c r="F6" s="10" t="s">
        <v>328</v>
      </c>
      <c r="G6" s="10" t="s">
        <v>329</v>
      </c>
    </row>
    <row r="7" spans="1:7">
      <c r="A7" s="7" t="s">
        <v>330</v>
      </c>
      <c r="B7" s="7">
        <v>3</v>
      </c>
      <c r="C7" s="16" t="s">
        <v>331</v>
      </c>
      <c r="D7" s="14">
        <v>1222</v>
      </c>
      <c r="E7" s="14">
        <v>2871.4799999999968</v>
      </c>
      <c r="F7" s="14">
        <v>3634.0899999999983</v>
      </c>
      <c r="G7" s="7" t="s">
        <v>332</v>
      </c>
    </row>
    <row r="8" spans="1:7">
      <c r="A8" s="7" t="s">
        <v>330</v>
      </c>
      <c r="B8" s="7">
        <v>4</v>
      </c>
      <c r="C8" s="16" t="s">
        <v>333</v>
      </c>
      <c r="D8" s="14">
        <v>1222</v>
      </c>
      <c r="E8" s="14">
        <v>27887.139999999992</v>
      </c>
      <c r="F8" s="14">
        <v>18082.129999999986</v>
      </c>
      <c r="G8" s="7" t="s">
        <v>332</v>
      </c>
    </row>
    <row r="9" spans="1:7">
      <c r="A9" s="7" t="s">
        <v>330</v>
      </c>
      <c r="B9" s="7">
        <v>5</v>
      </c>
      <c r="C9" s="16" t="s">
        <v>334</v>
      </c>
      <c r="D9" s="14">
        <v>1448</v>
      </c>
      <c r="E9" s="14">
        <v>20535.809999999987</v>
      </c>
      <c r="F9" s="14">
        <v>21189.549999999996</v>
      </c>
      <c r="G9" s="7" t="s">
        <v>335</v>
      </c>
    </row>
    <row r="10" spans="1:7">
      <c r="A10" s="7" t="s">
        <v>330</v>
      </c>
      <c r="B10" s="7">
        <v>6</v>
      </c>
      <c r="C10" s="16" t="s">
        <v>336</v>
      </c>
      <c r="D10" s="14">
        <v>1448</v>
      </c>
      <c r="E10" s="14">
        <v>4455.2</v>
      </c>
      <c r="F10" s="14">
        <v>6250.6500000000005</v>
      </c>
      <c r="G10" s="7" t="s">
        <v>335</v>
      </c>
    </row>
    <row r="11" spans="1:7">
      <c r="A11" s="7" t="s">
        <v>337</v>
      </c>
      <c r="B11" s="7">
        <v>1</v>
      </c>
      <c r="C11" s="16" t="s">
        <v>338</v>
      </c>
      <c r="D11" s="14">
        <v>968.4</v>
      </c>
      <c r="E11" s="14">
        <v>16019.865999999991</v>
      </c>
      <c r="F11" s="14">
        <v>21948.14</v>
      </c>
      <c r="G11" s="7" t="s">
        <v>339</v>
      </c>
    </row>
    <row r="12" spans="1:7">
      <c r="A12" s="7" t="s">
        <v>337</v>
      </c>
      <c r="B12" s="7">
        <v>2</v>
      </c>
      <c r="C12" s="16" t="s">
        <v>340</v>
      </c>
      <c r="D12" s="14">
        <v>1076</v>
      </c>
      <c r="E12" s="14">
        <v>57588.350000000013</v>
      </c>
      <c r="F12" s="14">
        <v>26826.280000000013</v>
      </c>
      <c r="G12" s="7" t="s">
        <v>341</v>
      </c>
    </row>
    <row r="13" spans="1:7">
      <c r="A13" s="7" t="s">
        <v>337</v>
      </c>
      <c r="B13" s="7">
        <v>3</v>
      </c>
      <c r="C13" s="16" t="s">
        <v>342</v>
      </c>
      <c r="D13" s="14">
        <v>1076</v>
      </c>
      <c r="E13" s="14">
        <v>22484.04</v>
      </c>
      <c r="F13" s="14">
        <v>12182.04</v>
      </c>
      <c r="G13" s="7" t="s">
        <v>341</v>
      </c>
    </row>
    <row r="14" spans="1:7">
      <c r="A14" s="10" t="s">
        <v>202</v>
      </c>
      <c r="B14" s="10"/>
      <c r="C14" s="10"/>
      <c r="D14" s="10"/>
      <c r="E14" s="22">
        <v>151841.886</v>
      </c>
      <c r="F14" s="22">
        <v>110112.88</v>
      </c>
      <c r="G14" s="10"/>
    </row>
    <row r="15" spans="1:7">
      <c r="A15" s="10" t="s">
        <v>343</v>
      </c>
      <c r="B15" s="7"/>
      <c r="C15" s="7"/>
      <c r="D15" s="7"/>
      <c r="E15" s="22">
        <v>210891.50833333333</v>
      </c>
      <c r="F15" s="22">
        <v>151253.95604395604</v>
      </c>
      <c r="G15" s="10" t="s">
        <v>344</v>
      </c>
    </row>
    <row r="16" spans="1:7">
      <c r="A16" s="11" t="s">
        <v>199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A7540-6600-4FF9-B47B-56FDC843460D}">
  <dimension ref="A1:I14"/>
  <sheetViews>
    <sheetView workbookViewId="0">
      <selection activeCell="F35" sqref="F35"/>
    </sheetView>
  </sheetViews>
  <sheetFormatPr defaultRowHeight="14.25"/>
  <cols>
    <col min="1" max="1" width="28.85546875" style="9" customWidth="1"/>
    <col min="2" max="2" width="12.7109375" style="9" bestFit="1" customWidth="1"/>
    <col min="3" max="3" width="20" style="9" bestFit="1" customWidth="1"/>
    <col min="4" max="4" width="27.7109375" style="9" bestFit="1" customWidth="1"/>
    <col min="5" max="5" width="6.42578125" style="9" bestFit="1" customWidth="1"/>
    <col min="6" max="6" width="26.140625" style="9" bestFit="1" customWidth="1"/>
    <col min="7" max="7" width="27.5703125" style="9" bestFit="1" customWidth="1"/>
    <col min="8" max="8" width="22.7109375" style="9" bestFit="1" customWidth="1"/>
    <col min="9" max="9" width="28.140625" style="9" bestFit="1" customWidth="1"/>
    <col min="10" max="16384" width="9.140625" style="9"/>
  </cols>
  <sheetData>
    <row r="1" spans="1:9">
      <c r="A1" s="8" t="s">
        <v>74</v>
      </c>
      <c r="B1" s="8">
        <v>28</v>
      </c>
      <c r="C1" s="8"/>
    </row>
    <row r="2" spans="1:9">
      <c r="A2" s="9" t="s">
        <v>345</v>
      </c>
    </row>
    <row r="4" spans="1:9">
      <c r="A4" s="13" t="str">
        <f>HYPERLINK("#'OBSAH'!A1","Naspäť na obsah")</f>
        <v>Naspäť na obsah</v>
      </c>
    </row>
    <row r="6" spans="1:9">
      <c r="A6" s="26" t="s">
        <v>346</v>
      </c>
      <c r="B6" s="26" t="s">
        <v>347</v>
      </c>
      <c r="C6" s="26" t="s">
        <v>348</v>
      </c>
      <c r="D6" s="26" t="s">
        <v>349</v>
      </c>
      <c r="E6" s="26" t="s">
        <v>350</v>
      </c>
      <c r="F6" s="26" t="s">
        <v>351</v>
      </c>
      <c r="G6" s="26" t="s">
        <v>352</v>
      </c>
      <c r="H6" s="26" t="s">
        <v>353</v>
      </c>
      <c r="I6" s="26" t="s">
        <v>354</v>
      </c>
    </row>
    <row r="7" spans="1:9">
      <c r="A7" s="27" t="s">
        <v>355</v>
      </c>
      <c r="B7" s="27" t="s">
        <v>356</v>
      </c>
      <c r="C7" s="27" t="s">
        <v>357</v>
      </c>
      <c r="D7" s="30">
        <v>41.67</v>
      </c>
      <c r="E7" s="27">
        <v>1</v>
      </c>
      <c r="F7" s="27">
        <v>41.67</v>
      </c>
      <c r="G7" s="27" t="s">
        <v>358</v>
      </c>
      <c r="H7" s="30">
        <f>D7-D8</f>
        <v>5.8400000000000105</v>
      </c>
      <c r="I7" s="30">
        <f>H7*E7</f>
        <v>5.8400000000000105</v>
      </c>
    </row>
    <row r="8" spans="1:9">
      <c r="A8" s="27" t="s">
        <v>358</v>
      </c>
      <c r="B8" s="27" t="s">
        <v>356</v>
      </c>
      <c r="C8" s="27" t="s">
        <v>359</v>
      </c>
      <c r="D8" s="30">
        <v>35.829999999999991</v>
      </c>
      <c r="E8" s="27">
        <v>15</v>
      </c>
      <c r="F8" s="27">
        <v>537.44999999999982</v>
      </c>
      <c r="G8" s="27" t="s">
        <v>360</v>
      </c>
      <c r="H8" s="30">
        <f>D8-(28/1.2)</f>
        <v>12.496666666666655</v>
      </c>
      <c r="I8" s="30">
        <f>H8*E8</f>
        <v>187.44999999999982</v>
      </c>
    </row>
    <row r="9" spans="1:9">
      <c r="A9" s="27" t="s">
        <v>361</v>
      </c>
      <c r="B9" s="27" t="s">
        <v>356</v>
      </c>
      <c r="C9" s="27" t="s">
        <v>362</v>
      </c>
      <c r="D9" s="30">
        <v>26.670000000000012</v>
      </c>
      <c r="E9" s="27">
        <v>16</v>
      </c>
      <c r="F9" s="27">
        <v>426.7200000000002</v>
      </c>
      <c r="G9" s="27" t="s">
        <v>363</v>
      </c>
      <c r="H9" s="30">
        <f>D9-(26/1.2)</f>
        <v>5.0033333333333445</v>
      </c>
      <c r="I9" s="30">
        <f>H9*E9</f>
        <v>80.053333333333512</v>
      </c>
    </row>
    <row r="10" spans="1:9">
      <c r="A10" s="27" t="s">
        <v>364</v>
      </c>
      <c r="B10" s="27" t="s">
        <v>356</v>
      </c>
      <c r="C10" s="27" t="s">
        <v>365</v>
      </c>
      <c r="D10" s="30">
        <v>19.170000000000002</v>
      </c>
      <c r="E10" s="27">
        <v>4</v>
      </c>
      <c r="F10" s="27">
        <v>76.680000000000007</v>
      </c>
      <c r="G10" s="27" t="str">
        <f>A10</f>
        <v>T biznis premium 23</v>
      </c>
      <c r="H10" s="27">
        <v>0</v>
      </c>
      <c r="I10" s="27">
        <v>0</v>
      </c>
    </row>
    <row r="11" spans="1:9">
      <c r="A11" s="27" t="s">
        <v>366</v>
      </c>
      <c r="B11" s="27">
        <v>100</v>
      </c>
      <c r="C11" s="27"/>
      <c r="D11" s="30">
        <v>10</v>
      </c>
      <c r="E11" s="27">
        <v>3</v>
      </c>
      <c r="F11" s="27">
        <v>30</v>
      </c>
      <c r="G11" s="27" t="str">
        <f>G10</f>
        <v>T biznis premium 23</v>
      </c>
      <c r="H11" s="30">
        <f>D11-D10</f>
        <v>-9.1700000000000017</v>
      </c>
      <c r="I11" s="30">
        <f>H11*E11</f>
        <v>-27.510000000000005</v>
      </c>
    </row>
    <row r="12" spans="1:9" ht="15">
      <c r="A12" s="26" t="s">
        <v>202</v>
      </c>
      <c r="B12" s="27"/>
      <c r="C12" s="27"/>
      <c r="D12" s="35"/>
      <c r="E12" s="26">
        <f>SUM(E7:E11)</f>
        <v>39</v>
      </c>
      <c r="F12" s="36">
        <f>SUM(F7:F11)</f>
        <v>1112.52</v>
      </c>
      <c r="G12" s="12"/>
      <c r="H12" s="35"/>
      <c r="I12" s="36">
        <f>SUM(I7:I11)</f>
        <v>245.83333333333337</v>
      </c>
    </row>
    <row r="13" spans="1:9">
      <c r="A13" s="27"/>
      <c r="B13" s="27"/>
      <c r="C13" s="27"/>
      <c r="D13" s="27"/>
      <c r="E13" s="27"/>
      <c r="F13" s="27"/>
      <c r="G13" s="27"/>
      <c r="H13" s="27"/>
      <c r="I13" s="37">
        <f>I12/F12</f>
        <v>0.22096981028056428</v>
      </c>
    </row>
    <row r="14" spans="1:9">
      <c r="A14" s="11" t="s">
        <v>199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D4CC9-1813-4DFF-A288-459469F4465E}">
  <dimension ref="A1:B15"/>
  <sheetViews>
    <sheetView workbookViewId="0">
      <selection activeCell="A4" sqref="A4"/>
    </sheetView>
  </sheetViews>
  <sheetFormatPr defaultRowHeight="14.25"/>
  <cols>
    <col min="1" max="1" width="28.42578125" style="9" customWidth="1"/>
    <col min="2" max="2" width="15.5703125" style="9" customWidth="1"/>
    <col min="3" max="16384" width="9.140625" style="9"/>
  </cols>
  <sheetData>
    <row r="1" spans="1:2">
      <c r="A1" s="8" t="s">
        <v>74</v>
      </c>
      <c r="B1" s="8">
        <v>2</v>
      </c>
    </row>
    <row r="2" spans="1:2">
      <c r="A2" s="9" t="s">
        <v>84</v>
      </c>
    </row>
    <row r="4" spans="1:2">
      <c r="A4" s="3" t="str">
        <f>HYPERLINK("#'OBSAH'!A1","Naspäť na obsah")</f>
        <v>Naspäť na obsah</v>
      </c>
    </row>
    <row r="6" spans="1:2">
      <c r="A6" s="10" t="s">
        <v>85</v>
      </c>
      <c r="B6" s="10" t="s">
        <v>86</v>
      </c>
    </row>
    <row r="7" spans="1:2">
      <c r="A7" s="7" t="s">
        <v>87</v>
      </c>
      <c r="B7" s="7">
        <v>5.5</v>
      </c>
    </row>
    <row r="8" spans="1:2">
      <c r="A8" s="7" t="s">
        <v>88</v>
      </c>
      <c r="B8" s="7">
        <v>3.5</v>
      </c>
    </row>
    <row r="9" spans="1:2">
      <c r="A9" s="7" t="s">
        <v>89</v>
      </c>
      <c r="B9" s="7">
        <v>6</v>
      </c>
    </row>
    <row r="10" spans="1:2">
      <c r="A10" s="7" t="s">
        <v>90</v>
      </c>
      <c r="B10" s="7">
        <v>2.2999999999999998</v>
      </c>
    </row>
    <row r="11" spans="1:2">
      <c r="A11" s="7" t="s">
        <v>91</v>
      </c>
      <c r="B11" s="7">
        <v>6</v>
      </c>
    </row>
    <row r="12" spans="1:2">
      <c r="A12" s="7" t="s">
        <v>92</v>
      </c>
      <c r="B12" s="7">
        <v>5</v>
      </c>
    </row>
    <row r="13" spans="1:2">
      <c r="A13" s="7" t="s">
        <v>93</v>
      </c>
      <c r="B13" s="7">
        <v>6</v>
      </c>
    </row>
    <row r="14" spans="1:2">
      <c r="A14" s="7" t="s">
        <v>94</v>
      </c>
      <c r="B14" s="7">
        <v>8.6999999999999993</v>
      </c>
    </row>
    <row r="15" spans="1:2">
      <c r="A15" s="11" t="s">
        <v>95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B76DA-9C86-4D43-B733-FF4038AC3034}">
  <dimension ref="A1:F13"/>
  <sheetViews>
    <sheetView workbookViewId="0">
      <selection activeCell="C25" sqref="C25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6">
      <c r="A1" s="8" t="s">
        <v>367</v>
      </c>
      <c r="B1" s="8">
        <v>1</v>
      </c>
    </row>
    <row r="2" spans="1:6">
      <c r="A2" s="9" t="s">
        <v>368</v>
      </c>
    </row>
    <row r="4" spans="1:6">
      <c r="A4" s="13" t="str">
        <f>HYPERLINK("#'OBSAH'!A1","Naspäť na obsah")</f>
        <v>Naspäť na obsah</v>
      </c>
    </row>
    <row r="6" spans="1:6">
      <c r="A6" s="10" t="s">
        <v>323</v>
      </c>
      <c r="B6" s="10" t="s">
        <v>369</v>
      </c>
      <c r="C6" s="10" t="s">
        <v>370</v>
      </c>
      <c r="D6" s="10" t="s">
        <v>371</v>
      </c>
      <c r="E6" s="10" t="s">
        <v>372</v>
      </c>
      <c r="F6" s="10" t="s">
        <v>373</v>
      </c>
    </row>
    <row r="7" spans="1:6">
      <c r="A7" s="7" t="s">
        <v>255</v>
      </c>
      <c r="B7" s="39">
        <v>2009248.4999999998</v>
      </c>
      <c r="C7" s="39">
        <v>2141066.5199999996</v>
      </c>
      <c r="D7" s="39">
        <v>2507566.4300000002</v>
      </c>
      <c r="E7" s="39">
        <v>2332733.06</v>
      </c>
      <c r="F7" s="39">
        <v>2324232</v>
      </c>
    </row>
    <row r="8" spans="1:6">
      <c r="A8" s="7" t="s">
        <v>256</v>
      </c>
      <c r="B8" s="39">
        <v>1048214.9299999999</v>
      </c>
      <c r="C8" s="39">
        <v>808428.39999999991</v>
      </c>
      <c r="D8" s="39">
        <v>1032571.7200000003</v>
      </c>
      <c r="E8" s="39">
        <v>741169.8400000002</v>
      </c>
      <c r="F8" s="39">
        <v>955918</v>
      </c>
    </row>
    <row r="9" spans="1:6">
      <c r="A9" s="7" t="s">
        <v>257</v>
      </c>
      <c r="B9" s="39">
        <v>4476370.83</v>
      </c>
      <c r="C9" s="39">
        <v>5173318.8599999994</v>
      </c>
      <c r="D9" s="39">
        <v>5595176.6999999993</v>
      </c>
      <c r="E9" s="39">
        <v>3627315.7699999986</v>
      </c>
      <c r="F9" s="39">
        <v>2963038</v>
      </c>
    </row>
    <row r="10" spans="1:6">
      <c r="A10" s="7" t="s">
        <v>258</v>
      </c>
      <c r="B10" s="39">
        <v>51709.270000000004</v>
      </c>
      <c r="C10" s="39">
        <v>38991.39</v>
      </c>
      <c r="D10" s="39">
        <v>40547.71</v>
      </c>
      <c r="E10" s="39">
        <v>47739.34</v>
      </c>
      <c r="F10" s="39">
        <v>26200</v>
      </c>
    </row>
    <row r="11" spans="1:6">
      <c r="A11" s="7" t="s">
        <v>374</v>
      </c>
      <c r="B11" s="39">
        <v>714250.16999999993</v>
      </c>
      <c r="C11" s="39">
        <v>831882.36</v>
      </c>
      <c r="D11" s="39">
        <v>733264.75</v>
      </c>
      <c r="E11" s="39">
        <v>348047.88</v>
      </c>
      <c r="F11" s="39">
        <v>587897</v>
      </c>
    </row>
    <row r="12" spans="1:6">
      <c r="A12" s="10" t="s">
        <v>197</v>
      </c>
      <c r="B12" s="40">
        <v>8299793.6999999993</v>
      </c>
      <c r="C12" s="40">
        <v>8993687.5299999993</v>
      </c>
      <c r="D12" s="40">
        <v>9909127.3100000005</v>
      </c>
      <c r="E12" s="40">
        <v>7097005.8899999987</v>
      </c>
      <c r="F12" s="40">
        <v>6857285</v>
      </c>
    </row>
    <row r="13" spans="1:6">
      <c r="A13" s="11" t="s">
        <v>83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587E9-01D2-4790-BF67-246E55FBC750}">
  <dimension ref="A1:F14"/>
  <sheetViews>
    <sheetView workbookViewId="0">
      <selection activeCell="C20" sqref="C20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6">
      <c r="A1" s="8" t="s">
        <v>367</v>
      </c>
      <c r="B1" s="8">
        <v>2</v>
      </c>
    </row>
    <row r="2" spans="1:6">
      <c r="A2" s="9" t="s">
        <v>375</v>
      </c>
    </row>
    <row r="4" spans="1:6">
      <c r="A4" s="13" t="str">
        <f>HYPERLINK("#'OBSAH'!A1","Naspäť na obsah")</f>
        <v>Naspäť na obsah</v>
      </c>
    </row>
    <row r="6" spans="1:6">
      <c r="A6" s="10" t="s">
        <v>323</v>
      </c>
      <c r="B6" s="10" t="s">
        <v>369</v>
      </c>
      <c r="C6" s="10" t="s">
        <v>370</v>
      </c>
      <c r="D6" s="10" t="s">
        <v>371</v>
      </c>
      <c r="E6" s="10" t="s">
        <v>372</v>
      </c>
      <c r="F6" s="10" t="s">
        <v>373</v>
      </c>
    </row>
    <row r="7" spans="1:6">
      <c r="A7" s="7" t="s">
        <v>248</v>
      </c>
      <c r="B7" s="39">
        <v>1142799.48</v>
      </c>
      <c r="C7" s="39">
        <v>1538395.3599999999</v>
      </c>
      <c r="D7" s="39">
        <v>2907277.0199999996</v>
      </c>
      <c r="E7" s="39">
        <v>1679264.5899999999</v>
      </c>
      <c r="F7" s="39">
        <v>1312000</v>
      </c>
    </row>
    <row r="8" spans="1:6">
      <c r="A8" s="7" t="s">
        <v>249</v>
      </c>
      <c r="B8" s="39">
        <v>3570234.1799999997</v>
      </c>
      <c r="C8" s="39">
        <v>3979299.38</v>
      </c>
      <c r="D8" s="39">
        <v>4255738.33</v>
      </c>
      <c r="E8" s="39">
        <v>2161415.4</v>
      </c>
      <c r="F8" s="39">
        <v>2136800</v>
      </c>
    </row>
    <row r="9" spans="1:6">
      <c r="A9" s="7" t="s">
        <v>376</v>
      </c>
      <c r="B9" s="39">
        <v>17.510000000000002</v>
      </c>
      <c r="C9" s="39">
        <v>3.63</v>
      </c>
      <c r="D9" s="39">
        <v>0.03</v>
      </c>
      <c r="E9" s="39">
        <v>3.21</v>
      </c>
      <c r="F9" s="39">
        <v>0</v>
      </c>
    </row>
    <row r="10" spans="1:6">
      <c r="A10" s="7" t="s">
        <v>377</v>
      </c>
      <c r="B10" s="39">
        <v>36893.82</v>
      </c>
      <c r="C10" s="39">
        <v>49915.700000000004</v>
      </c>
      <c r="D10" s="39">
        <v>16561.46</v>
      </c>
      <c r="E10" s="39">
        <v>187419.57</v>
      </c>
      <c r="F10" s="39">
        <v>3500</v>
      </c>
    </row>
    <row r="11" spans="1:6">
      <c r="A11" s="7" t="s">
        <v>252</v>
      </c>
      <c r="B11" s="39">
        <v>2949118.19</v>
      </c>
      <c r="C11" s="39">
        <v>3017793.58</v>
      </c>
      <c r="D11" s="39">
        <v>2994675.29</v>
      </c>
      <c r="E11" s="39">
        <v>2852504.45</v>
      </c>
      <c r="F11" s="39">
        <v>2934900</v>
      </c>
    </row>
    <row r="12" spans="1:6">
      <c r="A12" s="7" t="s">
        <v>253</v>
      </c>
      <c r="B12" s="39">
        <v>609394.78</v>
      </c>
      <c r="C12" s="39">
        <v>596530.07999999996</v>
      </c>
      <c r="D12" s="39">
        <v>400000</v>
      </c>
      <c r="E12" s="39">
        <v>186468.34</v>
      </c>
      <c r="F12" s="39">
        <v>470085</v>
      </c>
    </row>
    <row r="13" spans="1:6">
      <c r="A13" s="10" t="s">
        <v>197</v>
      </c>
      <c r="B13" s="40">
        <v>8308457.96</v>
      </c>
      <c r="C13" s="40">
        <v>9181937.7300000004</v>
      </c>
      <c r="D13" s="40">
        <v>10574252.129999999</v>
      </c>
      <c r="E13" s="40">
        <v>7067075.5599999996</v>
      </c>
      <c r="F13" s="40">
        <v>6857285</v>
      </c>
    </row>
    <row r="14" spans="1:6">
      <c r="A14" s="11" t="s">
        <v>83</v>
      </c>
    </row>
  </sheetData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D658-9F23-42B8-AB07-4D6C0E8704B7}">
  <dimension ref="A1:E10"/>
  <sheetViews>
    <sheetView workbookViewId="0">
      <selection activeCell="C16" sqref="C16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5">
      <c r="A1" s="8" t="s">
        <v>367</v>
      </c>
      <c r="B1" s="8">
        <v>3</v>
      </c>
    </row>
    <row r="2" spans="1:5">
      <c r="A2" s="9" t="s">
        <v>378</v>
      </c>
    </row>
    <row r="4" spans="1:5">
      <c r="A4" s="1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379</v>
      </c>
      <c r="B7" s="39">
        <v>164.01666666666671</v>
      </c>
      <c r="C7" s="39">
        <v>168.96111111111114</v>
      </c>
      <c r="D7" s="39">
        <v>166.10555555555558</v>
      </c>
      <c r="E7" s="39">
        <v>158.56666666666658</v>
      </c>
    </row>
    <row r="8" spans="1:5">
      <c r="A8" s="41" t="s">
        <v>380</v>
      </c>
      <c r="B8" s="39">
        <v>84</v>
      </c>
      <c r="C8" s="39">
        <v>108</v>
      </c>
      <c r="D8" s="39">
        <v>91</v>
      </c>
      <c r="E8" s="39">
        <v>70</v>
      </c>
    </row>
    <row r="10" spans="1:5">
      <c r="A10" s="11" t="s">
        <v>83</v>
      </c>
    </row>
  </sheetData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ECC80-9993-46CE-8681-AF33A844BA90}">
  <dimension ref="A1:E51"/>
  <sheetViews>
    <sheetView workbookViewId="0">
      <selection activeCell="A52" sqref="A52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5">
      <c r="A1" s="8" t="s">
        <v>367</v>
      </c>
      <c r="B1" s="8">
        <v>4</v>
      </c>
    </row>
    <row r="2" spans="1:5">
      <c r="A2" s="9" t="s">
        <v>381</v>
      </c>
    </row>
    <row r="4" spans="1:5">
      <c r="A4" s="13" t="str">
        <f>HYPERLINK("#'OBSAH'!A1","Naspäť na obsah")</f>
        <v>Naspäť na obsah</v>
      </c>
    </row>
    <row r="6" spans="1:5">
      <c r="A6" s="10" t="s">
        <v>382</v>
      </c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383</v>
      </c>
      <c r="B7" s="39">
        <v>1093591.4099999997</v>
      </c>
      <c r="C7" s="39">
        <v>1130144.0800000003</v>
      </c>
      <c r="D7" s="39">
        <v>1256961.6000000001</v>
      </c>
      <c r="E7" s="39">
        <v>1096419.1200000001</v>
      </c>
    </row>
    <row r="8" spans="1:5">
      <c r="A8" s="7" t="s">
        <v>384</v>
      </c>
      <c r="B8" s="39">
        <v>21.04</v>
      </c>
      <c r="C8" s="39">
        <v>120.68</v>
      </c>
      <c r="D8" s="39">
        <v>122.88</v>
      </c>
      <c r="E8" s="39">
        <v>120.65</v>
      </c>
    </row>
    <row r="9" spans="1:5">
      <c r="A9" s="7" t="s">
        <v>276</v>
      </c>
      <c r="B9" s="39">
        <v>383149.0499999997</v>
      </c>
      <c r="C9" s="39">
        <v>402464.85</v>
      </c>
      <c r="D9" s="39">
        <v>598222.31999999995</v>
      </c>
      <c r="E9" s="39">
        <v>531938.56999999995</v>
      </c>
    </row>
    <row r="10" spans="1:5">
      <c r="A10" s="7" t="s">
        <v>385</v>
      </c>
      <c r="B10" s="39">
        <v>714527.63999999978</v>
      </c>
      <c r="C10" s="39">
        <v>595442.75999999966</v>
      </c>
      <c r="D10" s="39">
        <v>706802.51000000013</v>
      </c>
      <c r="E10" s="39">
        <v>703428.58000000031</v>
      </c>
    </row>
    <row r="11" spans="1:5">
      <c r="A11" s="7" t="s">
        <v>278</v>
      </c>
      <c r="B11" s="39">
        <v>85843.03</v>
      </c>
      <c r="C11" s="39">
        <v>67644.759999999995</v>
      </c>
      <c r="D11" s="39">
        <v>85002.819999999992</v>
      </c>
      <c r="E11" s="39">
        <v>83659.77999999997</v>
      </c>
    </row>
    <row r="12" spans="1:5">
      <c r="A12" s="7" t="s">
        <v>170</v>
      </c>
      <c r="B12" s="39">
        <v>95096.400000000009</v>
      </c>
      <c r="C12" s="39">
        <v>88821.920000000013</v>
      </c>
      <c r="D12" s="39">
        <v>101405.43000000002</v>
      </c>
      <c r="E12" s="39">
        <v>83214.410000000033</v>
      </c>
    </row>
    <row r="13" spans="1:5">
      <c r="A13" s="7" t="s">
        <v>103</v>
      </c>
      <c r="B13" s="39">
        <v>1068505.7899999998</v>
      </c>
      <c r="C13" s="39">
        <v>979386.30999999994</v>
      </c>
      <c r="D13" s="39">
        <v>1029264.6999999996</v>
      </c>
      <c r="E13" s="39">
        <v>754033.37000000011</v>
      </c>
    </row>
    <row r="14" spans="1:5">
      <c r="A14" s="7" t="s">
        <v>168</v>
      </c>
      <c r="B14" s="39">
        <v>60687.640000000014</v>
      </c>
      <c r="C14" s="39">
        <v>71551.150000000023</v>
      </c>
      <c r="D14" s="39">
        <v>71387.16</v>
      </c>
      <c r="E14" s="39">
        <v>67542.850000000035</v>
      </c>
    </row>
    <row r="15" spans="1:5">
      <c r="A15" s="7" t="s">
        <v>274</v>
      </c>
      <c r="B15" s="39">
        <v>292102.52</v>
      </c>
      <c r="C15" s="39">
        <v>390758.54000000021</v>
      </c>
      <c r="D15" s="39">
        <v>322707.63000000006</v>
      </c>
      <c r="E15" s="39">
        <v>235442.68000000011</v>
      </c>
    </row>
    <row r="16" spans="1:5">
      <c r="A16" s="7" t="s">
        <v>386</v>
      </c>
      <c r="B16" s="39">
        <v>292273.11999999982</v>
      </c>
      <c r="C16" s="39">
        <v>291541.73000000004</v>
      </c>
      <c r="D16" s="39">
        <v>321921.98</v>
      </c>
      <c r="E16" s="39">
        <v>210288.60999999996</v>
      </c>
    </row>
    <row r="17" spans="1:5">
      <c r="A17" s="7" t="s">
        <v>271</v>
      </c>
      <c r="B17" s="39">
        <v>596471.30000000005</v>
      </c>
      <c r="C17" s="39">
        <v>566898.97</v>
      </c>
      <c r="D17" s="39">
        <v>542330.64000000025</v>
      </c>
      <c r="E17" s="39">
        <v>410880.74999999994</v>
      </c>
    </row>
    <row r="18" spans="1:5">
      <c r="A18" s="7" t="s">
        <v>387</v>
      </c>
      <c r="B18" s="39">
        <v>2637734.0199999986</v>
      </c>
      <c r="C18" s="39">
        <v>2879841.2200000007</v>
      </c>
      <c r="D18" s="39">
        <v>3498005.2899999977</v>
      </c>
      <c r="E18" s="39">
        <v>2073975.3399999996</v>
      </c>
    </row>
    <row r="19" spans="1:5">
      <c r="A19" s="10" t="s">
        <v>197</v>
      </c>
      <c r="B19" s="40">
        <v>7320002.9599999972</v>
      </c>
      <c r="C19" s="40">
        <v>7464616.9700000007</v>
      </c>
      <c r="D19" s="40">
        <v>8534134.9599999972</v>
      </c>
      <c r="E19" s="40">
        <v>6250944.71</v>
      </c>
    </row>
    <row r="21" spans="1:5">
      <c r="A21" s="10" t="s">
        <v>388</v>
      </c>
      <c r="B21" s="10">
        <v>2017</v>
      </c>
      <c r="C21" s="10">
        <v>2018</v>
      </c>
      <c r="D21" s="10">
        <v>2019</v>
      </c>
      <c r="E21" s="10">
        <v>2020</v>
      </c>
    </row>
    <row r="22" spans="1:5">
      <c r="A22" s="7" t="s">
        <v>383</v>
      </c>
      <c r="B22" s="39">
        <v>-705414.1100000001</v>
      </c>
      <c r="C22" s="39">
        <v>-809052.95000000054</v>
      </c>
      <c r="D22" s="39">
        <v>-759541.60000000033</v>
      </c>
      <c r="E22" s="39">
        <v>-1094148.4099999999</v>
      </c>
    </row>
    <row r="23" spans="1:5">
      <c r="A23" s="7" t="s">
        <v>384</v>
      </c>
      <c r="B23" s="39">
        <v>3824</v>
      </c>
      <c r="C23" s="39">
        <v>3761.8900000000003</v>
      </c>
      <c r="D23" s="39">
        <v>3772.2</v>
      </c>
      <c r="E23" s="39">
        <v>3777.5299999999997</v>
      </c>
    </row>
    <row r="24" spans="1:5">
      <c r="A24" s="7" t="s">
        <v>276</v>
      </c>
      <c r="B24" s="39">
        <v>-199920.77999999982</v>
      </c>
      <c r="C24" s="39">
        <v>-197196.77000000005</v>
      </c>
      <c r="D24" s="39">
        <v>-386941.22999999986</v>
      </c>
      <c r="E24" s="39">
        <v>-382830.87000000011</v>
      </c>
    </row>
    <row r="25" spans="1:5">
      <c r="A25" s="7" t="s">
        <v>385</v>
      </c>
      <c r="B25" s="39">
        <v>-453910.38999999966</v>
      </c>
      <c r="C25" s="39">
        <v>-325748.00999999978</v>
      </c>
      <c r="D25" s="39">
        <v>-422638.19000000012</v>
      </c>
      <c r="E25" s="39">
        <v>-419254.02000000008</v>
      </c>
    </row>
    <row r="26" spans="1:5">
      <c r="A26" s="7" t="s">
        <v>278</v>
      </c>
      <c r="B26" s="39">
        <v>-46913.219999999994</v>
      </c>
      <c r="C26" s="39">
        <v>-18852.949999999993</v>
      </c>
      <c r="D26" s="39">
        <v>-41450.979999999996</v>
      </c>
      <c r="E26" s="39">
        <v>-49206.400000000016</v>
      </c>
    </row>
    <row r="27" spans="1:5">
      <c r="A27" s="7" t="s">
        <v>170</v>
      </c>
      <c r="B27" s="39">
        <v>-48346.380000000005</v>
      </c>
      <c r="C27" s="39">
        <v>-28062.130000000016</v>
      </c>
      <c r="D27" s="39">
        <v>-40338.080000000031</v>
      </c>
      <c r="E27" s="39">
        <v>-31321.209999999992</v>
      </c>
    </row>
    <row r="28" spans="1:5">
      <c r="A28" s="7" t="s">
        <v>103</v>
      </c>
      <c r="B28" s="39">
        <v>-326365.10999999987</v>
      </c>
      <c r="C28" s="39">
        <v>-192211.93000000037</v>
      </c>
      <c r="D28" s="39">
        <v>-144995.97999999975</v>
      </c>
      <c r="E28" s="39">
        <v>-252194.00000000023</v>
      </c>
    </row>
    <row r="29" spans="1:5">
      <c r="A29" s="7" t="s">
        <v>168</v>
      </c>
      <c r="B29" s="39">
        <v>-31197.600000000017</v>
      </c>
      <c r="C29" s="39">
        <v>-33300.900000000023</v>
      </c>
      <c r="D29" s="39">
        <v>-39988.28</v>
      </c>
      <c r="E29" s="39">
        <v>-34627.030000000013</v>
      </c>
    </row>
    <row r="30" spans="1:5">
      <c r="A30" s="7" t="s">
        <v>274</v>
      </c>
      <c r="B30" s="39">
        <v>-55326.760000000046</v>
      </c>
      <c r="C30" s="39">
        <v>-68274.959999999948</v>
      </c>
      <c r="D30" s="39">
        <v>-3112.4000000001265</v>
      </c>
      <c r="E30" s="39">
        <v>5290.8600000001234</v>
      </c>
    </row>
    <row r="31" spans="1:5">
      <c r="A31" s="7" t="s">
        <v>386</v>
      </c>
      <c r="B31" s="39">
        <v>-91638.459999999977</v>
      </c>
      <c r="C31" s="39">
        <v>-75630.959999999963</v>
      </c>
      <c r="D31" s="39">
        <v>-75597.590000000026</v>
      </c>
      <c r="E31" s="39">
        <v>-73743.560000000027</v>
      </c>
    </row>
    <row r="32" spans="1:5">
      <c r="A32" s="7" t="s">
        <v>271</v>
      </c>
      <c r="B32" s="39">
        <v>-238250.46000000005</v>
      </c>
      <c r="C32" s="39">
        <v>-157979.52999999988</v>
      </c>
      <c r="D32" s="39">
        <v>-178984.67000000019</v>
      </c>
      <c r="E32" s="39">
        <v>-20709.419999999969</v>
      </c>
    </row>
    <row r="33" spans="1:5">
      <c r="A33" s="7" t="s">
        <v>387</v>
      </c>
      <c r="B33" s="39">
        <v>-448692.23999999912</v>
      </c>
      <c r="C33" s="39">
        <v>-816792.28000000049</v>
      </c>
      <c r="D33" s="39">
        <v>-370959.40999999765</v>
      </c>
      <c r="E33" s="39">
        <v>-584837.00999999989</v>
      </c>
    </row>
    <row r="34" spans="1:5">
      <c r="A34" s="10" t="s">
        <v>197</v>
      </c>
      <c r="B34" s="40">
        <v>-2642151.5099999988</v>
      </c>
      <c r="C34" s="40">
        <v>-2719341.4800000014</v>
      </c>
      <c r="D34" s="40">
        <v>-2460776.2099999986</v>
      </c>
      <c r="E34" s="40">
        <v>-2933803.5399999991</v>
      </c>
    </row>
    <row r="36" spans="1:5">
      <c r="A36" s="10" t="s">
        <v>389</v>
      </c>
      <c r="B36" s="10">
        <v>2017</v>
      </c>
      <c r="C36" s="10">
        <v>2018</v>
      </c>
      <c r="D36" s="10">
        <v>2019</v>
      </c>
      <c r="E36" s="10">
        <v>2020</v>
      </c>
    </row>
    <row r="37" spans="1:5">
      <c r="A37" s="7" t="s">
        <v>383</v>
      </c>
      <c r="B37" s="31">
        <v>-0.64504357253501132</v>
      </c>
      <c r="C37" s="31">
        <v>-0.71588478346937878</v>
      </c>
      <c r="D37" s="31">
        <v>-0.60426794263245609</v>
      </c>
      <c r="E37" s="31">
        <v>-0.99792897628417843</v>
      </c>
    </row>
    <row r="38" spans="1:5">
      <c r="A38" s="7" t="s">
        <v>384</v>
      </c>
      <c r="B38" s="31">
        <v>181.74904942965779</v>
      </c>
      <c r="C38" s="31">
        <v>31.17243950944647</v>
      </c>
      <c r="D38" s="31">
        <v>30.6982421875</v>
      </c>
      <c r="E38" s="31">
        <v>31.309821798590963</v>
      </c>
    </row>
    <row r="39" spans="1:5">
      <c r="A39" s="7" t="s">
        <v>276</v>
      </c>
      <c r="B39" s="31">
        <v>-0.5217833112205289</v>
      </c>
      <c r="C39" s="31">
        <v>-0.48997265227013009</v>
      </c>
      <c r="D39" s="31">
        <v>-0.64681844368494956</v>
      </c>
      <c r="E39" s="31">
        <v>-0.71969000104654968</v>
      </c>
    </row>
    <row r="40" spans="1:5">
      <c r="A40" s="7" t="s">
        <v>385</v>
      </c>
      <c r="B40" s="31">
        <v>-0.63525938618693578</v>
      </c>
      <c r="C40" s="31">
        <v>-0.5470685544988404</v>
      </c>
      <c r="D40" s="31">
        <v>-0.59795796424095893</v>
      </c>
      <c r="E40" s="31">
        <v>-0.5960150496017661</v>
      </c>
    </row>
    <row r="41" spans="1:5">
      <c r="A41" s="7" t="s">
        <v>278</v>
      </c>
      <c r="B41" s="31">
        <v>-0.54650004781984041</v>
      </c>
      <c r="C41" s="31">
        <v>-0.27870525374027483</v>
      </c>
      <c r="D41" s="31">
        <v>-0.48764240998122177</v>
      </c>
      <c r="E41" s="31">
        <v>-0.58817271573030716</v>
      </c>
    </row>
    <row r="42" spans="1:5">
      <c r="A42" s="7" t="s">
        <v>170</v>
      </c>
      <c r="B42" s="31">
        <v>-0.50839337766729342</v>
      </c>
      <c r="C42" s="31">
        <v>-0.31593698942783505</v>
      </c>
      <c r="D42" s="31">
        <v>-0.39779013806262664</v>
      </c>
      <c r="E42" s="31">
        <v>-0.37639166101159616</v>
      </c>
    </row>
    <row r="43" spans="1:5">
      <c r="A43" s="7" t="s">
        <v>103</v>
      </c>
      <c r="B43" s="31">
        <v>-0.30544065652653124</v>
      </c>
      <c r="C43" s="31">
        <v>-0.1962575217127554</v>
      </c>
      <c r="D43" s="31">
        <v>-0.1408733632854598</v>
      </c>
      <c r="E43" s="31">
        <v>-0.33445999876636784</v>
      </c>
    </row>
    <row r="44" spans="1:5">
      <c r="A44" s="7" t="s">
        <v>168</v>
      </c>
      <c r="B44" s="31">
        <v>-0.51406843304501559</v>
      </c>
      <c r="C44" s="31">
        <v>-0.4654139032007174</v>
      </c>
      <c r="D44" s="31">
        <v>-0.56016067875511499</v>
      </c>
      <c r="E44" s="31">
        <v>-0.51266758805706292</v>
      </c>
    </row>
    <row r="45" spans="1:5">
      <c r="A45" s="7" t="s">
        <v>274</v>
      </c>
      <c r="B45" s="31">
        <v>-0.18940870486156725</v>
      </c>
      <c r="C45" s="31">
        <v>-0.17472416597728077</v>
      </c>
      <c r="D45" s="31">
        <v>-9.6446433572088958E-3</v>
      </c>
      <c r="E45" s="31">
        <v>2.2471966425119359E-2</v>
      </c>
    </row>
    <row r="46" spans="1:5">
      <c r="A46" s="7" t="s">
        <v>386</v>
      </c>
      <c r="B46" s="31">
        <v>-0.31353707792218466</v>
      </c>
      <c r="C46" s="31">
        <v>-0.2594172710712801</v>
      </c>
      <c r="D46" s="31">
        <v>-0.23483202358534211</v>
      </c>
      <c r="E46" s="31">
        <v>-0.35067786124983202</v>
      </c>
    </row>
    <row r="47" spans="1:5">
      <c r="A47" s="7" t="s">
        <v>271</v>
      </c>
      <c r="B47" s="31">
        <v>-0.39943323341793652</v>
      </c>
      <c r="C47" s="31">
        <v>-0.27867316463813629</v>
      </c>
      <c r="D47" s="31">
        <v>-0.33002868877185348</v>
      </c>
      <c r="E47" s="31">
        <v>-5.0402507296825105E-2</v>
      </c>
    </row>
    <row r="48" spans="1:5">
      <c r="A48" s="7" t="s">
        <v>387</v>
      </c>
      <c r="B48" s="31">
        <v>-0.17010518748209472</v>
      </c>
      <c r="C48" s="31">
        <v>-0.28362406730187728</v>
      </c>
      <c r="D48" s="31">
        <v>-0.10604884191012698</v>
      </c>
      <c r="E48" s="31">
        <v>-0.28198841072044761</v>
      </c>
    </row>
    <row r="49" spans="1:5">
      <c r="A49" s="10" t="s">
        <v>197</v>
      </c>
      <c r="B49" s="33">
        <v>-0.36094951387833862</v>
      </c>
      <c r="C49" s="33">
        <v>-0.36429752402955529</v>
      </c>
      <c r="D49" s="33">
        <v>-0.28834512478813662</v>
      </c>
      <c r="E49" s="33">
        <v>-0.46933762432846715</v>
      </c>
    </row>
    <row r="51" spans="1:5">
      <c r="A51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453EC-624A-4295-BCB0-82887F0467CD}">
  <dimension ref="A1:E15"/>
  <sheetViews>
    <sheetView workbookViewId="0">
      <selection activeCell="B16" sqref="B16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5">
      <c r="A1" s="8" t="s">
        <v>367</v>
      </c>
      <c r="B1" s="8">
        <v>5</v>
      </c>
    </row>
    <row r="2" spans="1:5">
      <c r="A2" s="9" t="s">
        <v>390</v>
      </c>
    </row>
    <row r="4" spans="1:5">
      <c r="A4" s="1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391</v>
      </c>
      <c r="B7" s="38">
        <v>121.2504816955684</v>
      </c>
      <c r="C7" s="38">
        <v>123.24060150375939</v>
      </c>
      <c r="D7" s="38">
        <v>85.613876319758674</v>
      </c>
      <c r="E7" s="38">
        <v>167.51039260969978</v>
      </c>
    </row>
    <row r="8" spans="1:5">
      <c r="A8" s="7" t="s">
        <v>274</v>
      </c>
      <c r="B8" s="38">
        <v>83.209951456310677</v>
      </c>
      <c r="C8" s="38">
        <v>98.137452711223204</v>
      </c>
      <c r="D8" s="38">
        <v>85.076023391812868</v>
      </c>
      <c r="E8" s="38">
        <v>70.65456989247312</v>
      </c>
    </row>
    <row r="9" spans="1:5">
      <c r="A9" s="7" t="s">
        <v>166</v>
      </c>
      <c r="B9" s="38">
        <v>45.332947976878614</v>
      </c>
      <c r="C9" s="38">
        <v>48.569478908188586</v>
      </c>
      <c r="D9" s="38">
        <v>46.760451977401132</v>
      </c>
      <c r="E9" s="38">
        <v>40.415229885057471</v>
      </c>
    </row>
    <row r="10" spans="1:5">
      <c r="A10" s="7" t="s">
        <v>276</v>
      </c>
      <c r="B10" s="38">
        <v>43.348519362186785</v>
      </c>
      <c r="C10" s="38">
        <v>46.378859857482183</v>
      </c>
      <c r="D10" s="38">
        <v>46.379818594104307</v>
      </c>
      <c r="E10" s="38">
        <v>43.241741741741741</v>
      </c>
    </row>
    <row r="11" spans="1:5">
      <c r="A11" s="7" t="s">
        <v>168</v>
      </c>
      <c r="B11" s="38">
        <v>21.006633499170814</v>
      </c>
      <c r="C11" s="38">
        <v>25.716356107660456</v>
      </c>
      <c r="D11" s="38">
        <v>17.975124378109452</v>
      </c>
      <c r="E11" s="38">
        <v>20.974757281553398</v>
      </c>
    </row>
    <row r="12" spans="1:5">
      <c r="A12" s="7" t="s">
        <v>278</v>
      </c>
      <c r="B12" s="38">
        <v>18.98140200286123</v>
      </c>
      <c r="C12" s="38">
        <v>26.255769230769232</v>
      </c>
      <c r="D12" s="38">
        <v>17.907153729071538</v>
      </c>
      <c r="E12" s="38">
        <v>20.422459893048128</v>
      </c>
    </row>
    <row r="13" spans="1:5">
      <c r="A13" s="7" t="s">
        <v>170</v>
      </c>
      <c r="B13" s="38">
        <v>29.697160883280755</v>
      </c>
      <c r="C13" s="38">
        <v>30.820428336079079</v>
      </c>
      <c r="D13" s="38">
        <v>23.788804071246819</v>
      </c>
      <c r="E13" s="38">
        <v>21.702702702702702</v>
      </c>
    </row>
    <row r="14" spans="1:5">
      <c r="A14" s="7" t="s">
        <v>103</v>
      </c>
      <c r="B14" s="38">
        <v>30.417521704814522</v>
      </c>
      <c r="C14" s="38">
        <v>27.246443929870988</v>
      </c>
      <c r="D14" s="38">
        <v>15.169844947424702</v>
      </c>
      <c r="E14" s="38">
        <v>12.691625069328897</v>
      </c>
    </row>
    <row r="15" spans="1:5">
      <c r="A15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53ED4-C8E6-497A-AF70-CAB40603E097}">
  <dimension ref="A1:D15"/>
  <sheetViews>
    <sheetView workbookViewId="0">
      <selection activeCell="D27" sqref="D27"/>
    </sheetView>
  </sheetViews>
  <sheetFormatPr defaultRowHeight="14.25"/>
  <cols>
    <col min="1" max="1" width="22" style="9" customWidth="1"/>
    <col min="2" max="2" width="32.5703125" style="9" bestFit="1" customWidth="1"/>
    <col min="3" max="3" width="31.140625" style="9" bestFit="1" customWidth="1"/>
    <col min="4" max="9" width="14.5703125" style="9" bestFit="1" customWidth="1"/>
    <col min="10" max="11" width="15.7109375" style="9" bestFit="1" customWidth="1"/>
    <col min="12" max="16384" width="9.140625" style="9"/>
  </cols>
  <sheetData>
    <row r="1" spans="1:4">
      <c r="A1" s="8" t="s">
        <v>367</v>
      </c>
      <c r="B1" s="8">
        <v>6</v>
      </c>
    </row>
    <row r="2" spans="1:4">
      <c r="A2" s="9" t="s">
        <v>392</v>
      </c>
    </row>
    <row r="4" spans="1:4">
      <c r="A4" s="13" t="str">
        <f>HYPERLINK("#'OBSAH'!A1","Naspäť na obsah")</f>
        <v>Naspäť na obsah</v>
      </c>
    </row>
    <row r="6" spans="1:4">
      <c r="A6" s="10"/>
      <c r="B6" s="10" t="s">
        <v>393</v>
      </c>
      <c r="C6" s="10" t="s">
        <v>394</v>
      </c>
      <c r="D6" s="10" t="s">
        <v>395</v>
      </c>
    </row>
    <row r="7" spans="1:4">
      <c r="A7" s="7" t="s">
        <v>276</v>
      </c>
      <c r="B7" s="39">
        <v>597563.98</v>
      </c>
      <c r="C7" s="39">
        <v>615989.90339694312</v>
      </c>
      <c r="D7" s="31">
        <f>C7/B7-1</f>
        <v>3.0835063714755861E-2</v>
      </c>
    </row>
    <row r="8" spans="1:4">
      <c r="A8" s="7" t="s">
        <v>278</v>
      </c>
      <c r="B8" s="39">
        <v>128494.51000000001</v>
      </c>
      <c r="C8" s="39">
        <v>163141.93949356602</v>
      </c>
      <c r="D8" s="31">
        <f t="shared" ref="D8:D14" si="0">C8/B8-1</f>
        <v>0.2696413215908291</v>
      </c>
    </row>
    <row r="9" spans="1:4">
      <c r="A9" s="7" t="s">
        <v>170</v>
      </c>
      <c r="B9" s="39">
        <v>199543.08000000002</v>
      </c>
      <c r="C9" s="39">
        <v>236043.48397580333</v>
      </c>
      <c r="D9" s="31">
        <f t="shared" si="0"/>
        <v>0.18291991872533653</v>
      </c>
    </row>
    <row r="10" spans="1:4">
      <c r="A10" s="7" t="s">
        <v>103</v>
      </c>
      <c r="B10" s="39">
        <v>915251.37999999989</v>
      </c>
      <c r="C10" s="39">
        <v>1414704.540140836</v>
      </c>
      <c r="D10" s="31">
        <f t="shared" si="0"/>
        <v>0.54570052671303948</v>
      </c>
    </row>
    <row r="11" spans="1:4">
      <c r="A11" s="7" t="s">
        <v>168</v>
      </c>
      <c r="B11" s="39">
        <v>122975.85</v>
      </c>
      <c r="C11" s="39">
        <v>148893.31461848275</v>
      </c>
      <c r="D11" s="31">
        <f t="shared" si="0"/>
        <v>0.21075247390835461</v>
      </c>
    </row>
    <row r="12" spans="1:4">
      <c r="A12" s="7" t="s">
        <v>274</v>
      </c>
      <c r="B12" s="39">
        <v>967420.91</v>
      </c>
      <c r="C12" s="39">
        <v>1125594.6468311362</v>
      </c>
      <c r="D12" s="31">
        <f t="shared" si="0"/>
        <v>0.1635004321243545</v>
      </c>
    </row>
    <row r="13" spans="1:4">
      <c r="A13" s="7" t="s">
        <v>386</v>
      </c>
      <c r="B13" s="39">
        <v>594463.04999999993</v>
      </c>
      <c r="C13" s="39">
        <v>632351.69398746151</v>
      </c>
      <c r="D13" s="31">
        <f t="shared" si="0"/>
        <v>6.3735910898854886E-2</v>
      </c>
    </row>
    <row r="14" spans="1:4">
      <c r="A14" s="7" t="s">
        <v>271</v>
      </c>
      <c r="B14" s="39">
        <v>668694.01</v>
      </c>
      <c r="C14" s="39">
        <v>928710.4856353068</v>
      </c>
      <c r="D14" s="31">
        <f t="shared" si="0"/>
        <v>0.3888422383734329</v>
      </c>
    </row>
    <row r="15" spans="1:4">
      <c r="A15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95F4D-CD6C-4C66-AE48-8D090292098B}">
  <dimension ref="A1:H22"/>
  <sheetViews>
    <sheetView workbookViewId="0">
      <selection activeCell="A2" sqref="A2"/>
    </sheetView>
  </sheetViews>
  <sheetFormatPr defaultRowHeight="14.25"/>
  <cols>
    <col min="1" max="1" width="22" style="9" customWidth="1"/>
    <col min="2" max="2" width="32.5703125" style="9" bestFit="1" customWidth="1"/>
    <col min="3" max="3" width="31.140625" style="9" bestFit="1" customWidth="1"/>
    <col min="4" max="9" width="14.5703125" style="9" bestFit="1" customWidth="1"/>
    <col min="10" max="11" width="15.7109375" style="9" bestFit="1" customWidth="1"/>
    <col min="12" max="16384" width="9.140625" style="9"/>
  </cols>
  <sheetData>
    <row r="1" spans="1:8">
      <c r="A1" s="8" t="s">
        <v>367</v>
      </c>
      <c r="B1" s="8">
        <v>7</v>
      </c>
    </row>
    <row r="2" spans="1:8">
      <c r="A2" s="9" t="s">
        <v>396</v>
      </c>
    </row>
    <row r="4" spans="1:8">
      <c r="A4" s="13" t="str">
        <f>HYPERLINK("#'OBSAH'!A1","Naspäť na obsah")</f>
        <v>Naspäť na obsah</v>
      </c>
    </row>
    <row r="6" spans="1:8">
      <c r="A6" s="10" t="s">
        <v>85</v>
      </c>
      <c r="B6" s="10">
        <v>2014</v>
      </c>
      <c r="C6" s="10">
        <v>2015</v>
      </c>
      <c r="D6" s="10">
        <v>2016</v>
      </c>
      <c r="E6" s="10">
        <v>2017</v>
      </c>
      <c r="F6" s="10">
        <v>2018</v>
      </c>
      <c r="G6" s="10">
        <v>2019</v>
      </c>
      <c r="H6" s="10">
        <v>2020</v>
      </c>
    </row>
    <row r="7" spans="1:8">
      <c r="A7" s="7" t="s">
        <v>81</v>
      </c>
      <c r="B7" s="42">
        <v>6.2732265101933349</v>
      </c>
      <c r="C7" s="42">
        <v>10.20988490182803</v>
      </c>
      <c r="D7" s="42">
        <v>8.7211314225532242</v>
      </c>
      <c r="E7" s="42">
        <v>7.7830437072143237</v>
      </c>
      <c r="F7" s="42">
        <v>7.7875573610170772</v>
      </c>
      <c r="G7" s="42">
        <v>9.1950650718423237</v>
      </c>
      <c r="H7" s="42">
        <v>5.751147220341533</v>
      </c>
    </row>
    <row r="8" spans="1:8">
      <c r="A8" s="7" t="s">
        <v>80</v>
      </c>
      <c r="B8" s="42">
        <v>0.67326411421155097</v>
      </c>
      <c r="C8" s="42">
        <v>0.77384815055158995</v>
      </c>
      <c r="D8" s="42">
        <v>1.0301752109020117</v>
      </c>
      <c r="E8" s="42">
        <v>0.64730694354315377</v>
      </c>
      <c r="F8" s="42">
        <v>0.7243672939649578</v>
      </c>
      <c r="G8" s="42">
        <v>0.88335496430889038</v>
      </c>
      <c r="H8" s="42">
        <v>0.61648280337443218</v>
      </c>
    </row>
    <row r="9" spans="1:8">
      <c r="A9" s="7" t="s">
        <v>79</v>
      </c>
      <c r="B9" s="42">
        <v>6.5891623321170716</v>
      </c>
      <c r="C9" s="42">
        <v>5.1762285536837203</v>
      </c>
      <c r="D9" s="42">
        <v>7.3266827109696449</v>
      </c>
      <c r="E9" s="42">
        <v>7.9186398571539476</v>
      </c>
      <c r="F9" s="42">
        <v>7.2665165748000931</v>
      </c>
      <c r="G9" s="42">
        <v>8.0409129725952955</v>
      </c>
      <c r="H9" s="42">
        <v>7.2878658489247732</v>
      </c>
    </row>
    <row r="10" spans="1:8">
      <c r="A10" s="7" t="s">
        <v>78</v>
      </c>
      <c r="B10" s="42">
        <v>3.3534262155245949</v>
      </c>
      <c r="C10" s="42">
        <v>1.4239408586863804</v>
      </c>
      <c r="D10" s="42">
        <v>2.6562411145862952</v>
      </c>
      <c r="E10" s="42">
        <v>2.0824566391811201</v>
      </c>
      <c r="F10" s="42">
        <v>1.6457207847597384</v>
      </c>
      <c r="G10" s="42">
        <v>1.8481660506113164</v>
      </c>
      <c r="H10" s="42">
        <v>1.5729314756895081</v>
      </c>
    </row>
    <row r="11" spans="1:8">
      <c r="A11" s="7" t="s">
        <v>77</v>
      </c>
      <c r="B11" s="42">
        <v>6.2840869865377975</v>
      </c>
      <c r="C11" s="42">
        <v>11.528880451041307</v>
      </c>
      <c r="D11" s="42">
        <v>7.0639166954320558</v>
      </c>
      <c r="E11" s="42">
        <v>10.741284086986537</v>
      </c>
      <c r="F11" s="42">
        <v>6.507881716718444</v>
      </c>
      <c r="G11" s="42">
        <v>5.28333908641123</v>
      </c>
      <c r="H11" s="42">
        <v>5.3287884017949603</v>
      </c>
    </row>
    <row r="12" spans="1:8">
      <c r="A12" s="7" t="s">
        <v>76</v>
      </c>
      <c r="B12" s="42">
        <v>2.9812097812097811</v>
      </c>
      <c r="C12" s="42">
        <v>3.8419562419562419</v>
      </c>
      <c r="D12" s="42">
        <v>2.352123552123552</v>
      </c>
      <c r="E12" s="42">
        <v>5.0867438867438866</v>
      </c>
      <c r="F12" s="42">
        <v>5.0378378378378379</v>
      </c>
      <c r="G12" s="42">
        <v>4.8617760617760615</v>
      </c>
      <c r="H12" s="42">
        <v>3.8924066924066922</v>
      </c>
    </row>
    <row r="14" spans="1:8">
      <c r="A14" s="10" t="s">
        <v>85</v>
      </c>
      <c r="B14" s="10" t="s">
        <v>115</v>
      </c>
    </row>
    <row r="15" spans="1:8">
      <c r="A15" s="7" t="s">
        <v>81</v>
      </c>
      <c r="B15" s="39">
        <v>1329.3</v>
      </c>
    </row>
    <row r="16" spans="1:8">
      <c r="A16" s="7" t="s">
        <v>80</v>
      </c>
      <c r="B16" s="39">
        <v>1232.8</v>
      </c>
    </row>
    <row r="17" spans="1:2">
      <c r="A17" s="7" t="s">
        <v>79</v>
      </c>
      <c r="B17" s="39">
        <v>515.24</v>
      </c>
    </row>
    <row r="18" spans="1:2">
      <c r="A18" s="7" t="s">
        <v>78</v>
      </c>
      <c r="B18" s="39">
        <v>1758.5</v>
      </c>
    </row>
    <row r="19" spans="1:2">
      <c r="A19" s="7" t="s">
        <v>77</v>
      </c>
      <c r="B19" s="39">
        <v>3476.4</v>
      </c>
    </row>
    <row r="20" spans="1:2">
      <c r="A20" s="7" t="s">
        <v>76</v>
      </c>
      <c r="B20" s="39">
        <v>1942.5</v>
      </c>
    </row>
    <row r="22" spans="1:2">
      <c r="A22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E490A-D712-49A4-85AB-3402CE2C254B}">
  <dimension ref="A1:H22"/>
  <sheetViews>
    <sheetView workbookViewId="0">
      <selection activeCell="B2" sqref="B2"/>
    </sheetView>
  </sheetViews>
  <sheetFormatPr defaultRowHeight="14.25"/>
  <cols>
    <col min="1" max="1" width="26.5703125" style="9" customWidth="1"/>
    <col min="2" max="2" width="32.5703125" style="9" bestFit="1" customWidth="1"/>
    <col min="3" max="3" width="31.140625" style="9" bestFit="1" customWidth="1"/>
    <col min="4" max="9" width="14.5703125" style="9" bestFit="1" customWidth="1"/>
    <col min="10" max="11" width="15.7109375" style="9" bestFit="1" customWidth="1"/>
    <col min="12" max="16384" width="9.140625" style="9"/>
  </cols>
  <sheetData>
    <row r="1" spans="1:8">
      <c r="A1" s="8" t="s">
        <v>367</v>
      </c>
      <c r="B1" s="8">
        <v>8</v>
      </c>
    </row>
    <row r="2" spans="1:8">
      <c r="A2" s="9" t="s">
        <v>397</v>
      </c>
    </row>
    <row r="4" spans="1:8">
      <c r="A4" s="13" t="str">
        <f>HYPERLINK("#'OBSAH'!A1","Naspäť na obsah")</f>
        <v>Naspäť na obsah</v>
      </c>
    </row>
    <row r="6" spans="1:8">
      <c r="A6" s="10" t="s">
        <v>85</v>
      </c>
      <c r="B6" s="10">
        <v>2014</v>
      </c>
      <c r="C6" s="10">
        <v>2015</v>
      </c>
      <c r="D6" s="10">
        <v>2016</v>
      </c>
      <c r="E6" s="10">
        <v>2017</v>
      </c>
      <c r="F6" s="10">
        <v>2018</v>
      </c>
      <c r="G6" s="10">
        <v>2019</v>
      </c>
      <c r="H6" s="10">
        <v>2020</v>
      </c>
    </row>
    <row r="7" spans="1:8">
      <c r="A7" s="7" t="s">
        <v>81</v>
      </c>
      <c r="B7" s="42">
        <v>0.35750991680591188</v>
      </c>
      <c r="C7" s="42">
        <v>0.2174351499665225</v>
      </c>
      <c r="D7" s="42">
        <v>0.32516056159551188</v>
      </c>
      <c r="E7" s="42">
        <v>0.20449405431461704</v>
      </c>
      <c r="F7" s="42">
        <v>0.19942017774236451</v>
      </c>
      <c r="G7" s="42">
        <v>0.22477974605427734</v>
      </c>
      <c r="H7" s="42">
        <v>0.19969954582942231</v>
      </c>
    </row>
    <row r="8" spans="1:8">
      <c r="A8" s="7" t="s">
        <v>80</v>
      </c>
      <c r="B8" s="42">
        <v>0.10415595826292559</v>
      </c>
      <c r="C8" s="42">
        <v>4.8332280966310037E-2</v>
      </c>
      <c r="D8" s="42">
        <v>0.1314334282855335</v>
      </c>
      <c r="E8" s="42">
        <v>4.8787077445218104E-2</v>
      </c>
      <c r="F8" s="42">
        <v>5.305554046472994E-2</v>
      </c>
      <c r="G8" s="42">
        <v>7.5083294883883586E-2</v>
      </c>
      <c r="H8" s="42">
        <v>5.380839690795429E-2</v>
      </c>
    </row>
    <row r="9" spans="1:8">
      <c r="A9" s="7" t="s">
        <v>79</v>
      </c>
      <c r="B9" s="42">
        <v>0.59485080185222272</v>
      </c>
      <c r="C9" s="42">
        <v>0.1884251957949736</v>
      </c>
      <c r="D9" s="42">
        <v>0.53323746076926093</v>
      </c>
      <c r="E9" s="42">
        <v>0.4205778551707004</v>
      </c>
      <c r="F9" s="42">
        <v>0.38841760609365472</v>
      </c>
      <c r="G9" s="42">
        <v>0.43004133985427828</v>
      </c>
      <c r="H9" s="42">
        <v>0.53387047461173331</v>
      </c>
    </row>
    <row r="10" spans="1:8">
      <c r="A10" s="7" t="s">
        <v>78</v>
      </c>
      <c r="B10" s="42">
        <v>0.52487497503906633</v>
      </c>
      <c r="C10" s="42">
        <v>8.5276132392285334E-2</v>
      </c>
      <c r="D10" s="42">
        <v>0.33717201251412737</v>
      </c>
      <c r="E10" s="42">
        <v>0.1644001451946886</v>
      </c>
      <c r="F10" s="42">
        <v>0.13249503137909496</v>
      </c>
      <c r="G10" s="42">
        <v>0.17051075289337728</v>
      </c>
      <c r="H10" s="42">
        <v>0.14561483759391855</v>
      </c>
    </row>
    <row r="11" spans="1:8">
      <c r="A11" s="7" t="s">
        <v>77</v>
      </c>
      <c r="B11" s="42">
        <v>0.17476186068573887</v>
      </c>
      <c r="C11" s="42">
        <v>0.12877114320385688</v>
      </c>
      <c r="D11" s="42">
        <v>0.14182862898911891</v>
      </c>
      <c r="E11" s="42">
        <v>0.15665841299477193</v>
      </c>
      <c r="F11" s="42">
        <v>8.3624143462966538E-2</v>
      </c>
      <c r="G11" s="42">
        <v>7.2633201627869529E-2</v>
      </c>
      <c r="H11" s="42">
        <v>0.101371362295641</v>
      </c>
    </row>
    <row r="12" spans="1:8">
      <c r="A12" s="7" t="s">
        <v>76</v>
      </c>
      <c r="B12" s="42">
        <v>0.16382073751015394</v>
      </c>
      <c r="C12" s="42">
        <v>7.8651249630614192E-2</v>
      </c>
      <c r="D12" s="42">
        <v>8.34767204501385E-2</v>
      </c>
      <c r="E12" s="42">
        <v>0.12972085499053598</v>
      </c>
      <c r="F12" s="42">
        <v>0.12869026586552834</v>
      </c>
      <c r="G12" s="42">
        <v>0.11748244597482208</v>
      </c>
      <c r="H12" s="42">
        <v>0.1383770021119376</v>
      </c>
    </row>
    <row r="14" spans="1:8">
      <c r="A14" s="10" t="s">
        <v>398</v>
      </c>
      <c r="B14" s="10">
        <v>2014</v>
      </c>
      <c r="C14" s="10">
        <v>2015</v>
      </c>
      <c r="D14" s="10">
        <v>2016</v>
      </c>
      <c r="E14" s="10">
        <v>2017</v>
      </c>
      <c r="F14" s="10">
        <v>2018</v>
      </c>
      <c r="G14" s="10">
        <v>2019</v>
      </c>
      <c r="H14" s="10">
        <v>2020</v>
      </c>
    </row>
    <row r="15" spans="1:8">
      <c r="A15" s="7" t="s">
        <v>81</v>
      </c>
      <c r="B15" s="39">
        <v>17547</v>
      </c>
      <c r="C15" s="39">
        <v>46956</v>
      </c>
      <c r="D15" s="39">
        <v>26821</v>
      </c>
      <c r="E15" s="39">
        <v>38060</v>
      </c>
      <c r="F15" s="39">
        <v>39051</v>
      </c>
      <c r="G15" s="39">
        <v>40907</v>
      </c>
      <c r="H15" s="39">
        <v>28799</v>
      </c>
    </row>
    <row r="16" spans="1:8">
      <c r="A16" s="7" t="s">
        <v>80</v>
      </c>
      <c r="B16" s="39">
        <v>6464</v>
      </c>
      <c r="C16" s="39">
        <v>16011</v>
      </c>
      <c r="D16" s="39">
        <v>7838</v>
      </c>
      <c r="E16" s="39">
        <v>13268</v>
      </c>
      <c r="F16" s="39">
        <v>13653</v>
      </c>
      <c r="G16" s="39">
        <v>11765</v>
      </c>
      <c r="H16" s="39">
        <v>11457</v>
      </c>
    </row>
    <row r="17" spans="1:8">
      <c r="A17" s="7" t="s">
        <v>79</v>
      </c>
      <c r="B17" s="39">
        <v>11077</v>
      </c>
      <c r="C17" s="39">
        <v>27471</v>
      </c>
      <c r="D17" s="39">
        <v>13740</v>
      </c>
      <c r="E17" s="39">
        <v>18828</v>
      </c>
      <c r="F17" s="39">
        <v>18708</v>
      </c>
      <c r="G17" s="39">
        <v>18698</v>
      </c>
      <c r="H17" s="39">
        <v>13651</v>
      </c>
    </row>
    <row r="18" spans="1:8">
      <c r="A18" s="7" t="s">
        <v>78</v>
      </c>
      <c r="B18" s="39">
        <v>6389</v>
      </c>
      <c r="C18" s="39">
        <v>16698</v>
      </c>
      <c r="D18" s="39">
        <v>7878</v>
      </c>
      <c r="E18" s="39">
        <v>12667</v>
      </c>
      <c r="F18" s="39">
        <v>12421</v>
      </c>
      <c r="G18" s="39">
        <v>10839</v>
      </c>
      <c r="H18" s="39">
        <v>10802</v>
      </c>
    </row>
    <row r="19" spans="1:8">
      <c r="A19" s="7" t="s">
        <v>77</v>
      </c>
      <c r="B19" s="39">
        <v>35958</v>
      </c>
      <c r="C19" s="39">
        <v>89530</v>
      </c>
      <c r="D19" s="39">
        <v>49806</v>
      </c>
      <c r="E19" s="39">
        <v>68565</v>
      </c>
      <c r="F19" s="39">
        <v>77823</v>
      </c>
      <c r="G19" s="39">
        <v>72740</v>
      </c>
      <c r="H19" s="39">
        <v>52567</v>
      </c>
    </row>
    <row r="20" spans="1:8">
      <c r="A20" s="7" t="s">
        <v>76</v>
      </c>
      <c r="B20" s="39">
        <v>18198</v>
      </c>
      <c r="C20" s="39">
        <v>48848</v>
      </c>
      <c r="D20" s="39">
        <v>28177</v>
      </c>
      <c r="E20" s="39">
        <v>39213</v>
      </c>
      <c r="F20" s="39">
        <v>39147</v>
      </c>
      <c r="G20" s="39">
        <v>41383</v>
      </c>
      <c r="H20" s="39">
        <v>28129</v>
      </c>
    </row>
    <row r="22" spans="1:8">
      <c r="A22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7513-CD00-46D3-949D-8EFF06DCCAC2}">
  <dimension ref="A1:M11"/>
  <sheetViews>
    <sheetView workbookViewId="0">
      <selection activeCell="A11" sqref="A11"/>
    </sheetView>
  </sheetViews>
  <sheetFormatPr defaultRowHeight="14.25"/>
  <cols>
    <col min="1" max="1" width="26.5703125" style="9" customWidth="1"/>
    <col min="2" max="2" width="32.5703125" style="9" bestFit="1" customWidth="1"/>
    <col min="3" max="3" width="31.140625" style="9" bestFit="1" customWidth="1"/>
    <col min="4" max="9" width="14.5703125" style="9" bestFit="1" customWidth="1"/>
    <col min="10" max="11" width="15.7109375" style="9" bestFit="1" customWidth="1"/>
    <col min="12" max="16384" width="9.140625" style="9"/>
  </cols>
  <sheetData>
    <row r="1" spans="1:13">
      <c r="A1" s="8" t="s">
        <v>367</v>
      </c>
      <c r="B1" s="8">
        <v>9</v>
      </c>
    </row>
    <row r="2" spans="1:13">
      <c r="A2" s="9" t="s">
        <v>399</v>
      </c>
    </row>
    <row r="4" spans="1:13">
      <c r="A4" s="13" t="str">
        <f>HYPERLINK("#'OBSAH'!A1","Naspäť na obsah")</f>
        <v>Naspäť na obsah</v>
      </c>
    </row>
    <row r="6" spans="1:13">
      <c r="A6" s="10" t="s">
        <v>400</v>
      </c>
      <c r="B6" s="10">
        <v>2010</v>
      </c>
      <c r="C6" s="10">
        <v>2011</v>
      </c>
      <c r="D6" s="10">
        <v>2012</v>
      </c>
      <c r="E6" s="10">
        <v>2013</v>
      </c>
      <c r="F6" s="10">
        <v>2014</v>
      </c>
      <c r="G6" s="10">
        <v>2015</v>
      </c>
      <c r="H6" s="10">
        <v>2016</v>
      </c>
      <c r="I6" s="10">
        <v>2017</v>
      </c>
      <c r="J6" s="10">
        <v>2018</v>
      </c>
      <c r="K6" s="10">
        <v>2019</v>
      </c>
      <c r="L6" s="10">
        <v>2020</v>
      </c>
      <c r="M6" s="10">
        <v>2021</v>
      </c>
    </row>
    <row r="7" spans="1:13">
      <c r="A7" s="7" t="s">
        <v>401</v>
      </c>
      <c r="B7" s="38">
        <v>199.23729999999998</v>
      </c>
      <c r="C7" s="38">
        <v>238.28813000000028</v>
      </c>
      <c r="D7" s="38">
        <v>202.8819000000002</v>
      </c>
      <c r="E7" s="38">
        <v>293.35063000000008</v>
      </c>
      <c r="F7" s="38">
        <v>277.32966999999996</v>
      </c>
      <c r="G7" s="38">
        <v>244.76727000000005</v>
      </c>
      <c r="H7" s="38">
        <v>382.61817000000042</v>
      </c>
      <c r="I7" s="38">
        <v>355.99876000000023</v>
      </c>
      <c r="J7" s="38">
        <v>419.80371000000014</v>
      </c>
      <c r="K7" s="38">
        <v>402.1955200000001</v>
      </c>
      <c r="L7" s="38">
        <v>251.6646200000001</v>
      </c>
      <c r="M7" s="38">
        <v>60.137980000000034</v>
      </c>
    </row>
    <row r="8" spans="1:13">
      <c r="A8" s="7" t="s">
        <v>402</v>
      </c>
      <c r="B8" s="38">
        <v>51.630189999999999</v>
      </c>
      <c r="C8" s="38">
        <v>107.36787999999999</v>
      </c>
      <c r="D8" s="38">
        <v>227.31331000000006</v>
      </c>
      <c r="E8" s="38">
        <v>208.63660000000002</v>
      </c>
      <c r="F8" s="38">
        <v>243.83241000000004</v>
      </c>
      <c r="G8" s="38">
        <v>264.82565999999997</v>
      </c>
      <c r="H8" s="38">
        <v>189.1155</v>
      </c>
      <c r="I8" s="38">
        <v>180.49189000000001</v>
      </c>
      <c r="J8" s="38">
        <v>153.47417000000004</v>
      </c>
      <c r="K8" s="38">
        <v>145.92088000000004</v>
      </c>
      <c r="L8" s="38">
        <v>127.41968000000001</v>
      </c>
      <c r="M8" s="38">
        <v>43.875320000000009</v>
      </c>
    </row>
    <row r="9" spans="1:13">
      <c r="A9" s="7" t="s">
        <v>403</v>
      </c>
      <c r="B9" s="38">
        <v>56.805539999999993</v>
      </c>
      <c r="C9" s="38">
        <v>70.587439999999987</v>
      </c>
      <c r="D9" s="38">
        <v>70.138729999999995</v>
      </c>
      <c r="E9" s="38">
        <v>93.344770000000011</v>
      </c>
      <c r="F9" s="38">
        <v>104.47283</v>
      </c>
      <c r="G9" s="38">
        <v>135.14072999999999</v>
      </c>
      <c r="H9" s="38">
        <v>94.930130000000005</v>
      </c>
      <c r="I9" s="38">
        <v>95.15391000000001</v>
      </c>
      <c r="J9" s="38">
        <v>97.672540000000012</v>
      </c>
      <c r="K9" s="38">
        <v>54.170400000000001</v>
      </c>
      <c r="L9" s="38">
        <v>91.30352000000002</v>
      </c>
      <c r="M9" s="38">
        <v>27.229560000000003</v>
      </c>
    </row>
    <row r="10" spans="1:13">
      <c r="A10" s="7" t="s">
        <v>404</v>
      </c>
      <c r="B10" s="38"/>
      <c r="C10" s="38"/>
      <c r="D10" s="38"/>
      <c r="E10" s="38"/>
      <c r="F10" s="38"/>
      <c r="G10" s="38"/>
      <c r="H10" s="38"/>
      <c r="I10" s="38">
        <v>0.50241999999999998</v>
      </c>
      <c r="J10" s="38">
        <v>10.78529</v>
      </c>
      <c r="K10" s="38">
        <v>68.312759999999983</v>
      </c>
      <c r="L10" s="38">
        <v>124.92228000000006</v>
      </c>
      <c r="M10" s="38">
        <v>93.830520000000007</v>
      </c>
    </row>
    <row r="11" spans="1:13">
      <c r="A11" s="11" t="s">
        <v>199</v>
      </c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4B65-EF60-45D8-AC05-9C38ACE54B51}">
  <dimension ref="A1:N52"/>
  <sheetViews>
    <sheetView topLeftCell="A6" workbookViewId="0">
      <selection activeCell="A6" sqref="A6"/>
    </sheetView>
  </sheetViews>
  <sheetFormatPr defaultRowHeight="14.25"/>
  <cols>
    <col min="1" max="1" width="26.5703125" style="9" customWidth="1"/>
    <col min="2" max="2" width="32.5703125" style="9" bestFit="1" customWidth="1"/>
    <col min="3" max="3" width="31.140625" style="9" bestFit="1" customWidth="1"/>
    <col min="4" max="9" width="14.5703125" style="9" bestFit="1" customWidth="1"/>
    <col min="10" max="11" width="15.7109375" style="9" bestFit="1" customWidth="1"/>
    <col min="12" max="16384" width="9.140625" style="9"/>
  </cols>
  <sheetData>
    <row r="1" spans="1:14">
      <c r="A1" s="8" t="s">
        <v>367</v>
      </c>
      <c r="B1" s="8">
        <v>10</v>
      </c>
    </row>
    <row r="2" spans="1:14">
      <c r="A2" s="9" t="s">
        <v>405</v>
      </c>
    </row>
    <row r="4" spans="1:14">
      <c r="A4" s="13" t="str">
        <f>HYPERLINK("#'OBSAH'!A1","Naspäť na obsah")</f>
        <v>Naspäť na obsah</v>
      </c>
    </row>
    <row r="6" spans="1:14">
      <c r="A6" s="10" t="s">
        <v>406</v>
      </c>
      <c r="B6" s="10">
        <v>2009</v>
      </c>
      <c r="C6" s="10">
        <v>2010</v>
      </c>
      <c r="D6" s="10">
        <v>2011</v>
      </c>
      <c r="E6" s="10">
        <v>2012</v>
      </c>
      <c r="F6" s="10">
        <v>2013</v>
      </c>
      <c r="G6" s="10">
        <v>2014</v>
      </c>
      <c r="H6" s="10">
        <v>2015</v>
      </c>
      <c r="I6" s="10">
        <v>2016</v>
      </c>
      <c r="J6" s="10">
        <v>2017</v>
      </c>
      <c r="K6" s="10">
        <v>2018</v>
      </c>
      <c r="L6" s="10">
        <v>2019</v>
      </c>
      <c r="M6" s="10">
        <v>2020</v>
      </c>
      <c r="N6" s="10">
        <v>2021</v>
      </c>
    </row>
    <row r="7" spans="1:14">
      <c r="A7" s="7" t="s">
        <v>407</v>
      </c>
      <c r="B7" s="61"/>
      <c r="C7" s="61"/>
      <c r="D7" s="61"/>
      <c r="E7" s="61"/>
      <c r="F7" s="61">
        <v>-15.333333333333334</v>
      </c>
      <c r="G7" s="61">
        <v>-6.3100006240639042</v>
      </c>
      <c r="H7" s="61">
        <v>-20.862810086815781</v>
      </c>
      <c r="I7" s="61">
        <v>-11.770291167424265</v>
      </c>
      <c r="J7" s="61">
        <v>-1.677651049113823</v>
      </c>
      <c r="K7" s="61">
        <v>-0.88</v>
      </c>
      <c r="L7" s="61">
        <v>4.1666666666666664E-2</v>
      </c>
      <c r="M7" s="61">
        <v>-13.670323967410662</v>
      </c>
      <c r="N7" s="61">
        <v>-4.7668432877615805</v>
      </c>
    </row>
    <row r="8" spans="1:14">
      <c r="A8" s="7" t="s">
        <v>408</v>
      </c>
      <c r="B8" s="61"/>
      <c r="C8" s="61">
        <v>0.70933599010177895</v>
      </c>
      <c r="D8" s="61">
        <v>2.9433488832343797</v>
      </c>
      <c r="E8" s="61">
        <v>0</v>
      </c>
      <c r="F8" s="61">
        <v>-0.125</v>
      </c>
      <c r="G8" s="61">
        <v>3.7037037037037035E-2</v>
      </c>
      <c r="H8" s="61">
        <v>-0.33333333333333331</v>
      </c>
      <c r="I8" s="61">
        <v>-1.5416666666666667</v>
      </c>
      <c r="J8" s="61">
        <v>-1.25</v>
      </c>
      <c r="K8" s="61">
        <v>-3.4583333333333335</v>
      </c>
      <c r="L8" s="61">
        <v>-2.75</v>
      </c>
      <c r="M8" s="61">
        <v>-25.098010620608431</v>
      </c>
      <c r="N8" s="61">
        <v>-7.2225384011660498</v>
      </c>
    </row>
    <row r="9" spans="1:14">
      <c r="A9" s="7" t="s">
        <v>186</v>
      </c>
      <c r="B9" s="61"/>
      <c r="C9" s="61"/>
      <c r="D9" s="61"/>
      <c r="E9" s="61"/>
      <c r="F9" s="61"/>
      <c r="G9" s="61"/>
      <c r="H9" s="61"/>
      <c r="I9" s="61"/>
      <c r="J9" s="61"/>
      <c r="K9" s="61">
        <v>-209.27516213556549</v>
      </c>
      <c r="L9" s="61">
        <v>-280.95214540625778</v>
      </c>
      <c r="M9" s="61"/>
      <c r="N9" s="61"/>
    </row>
    <row r="10" spans="1:14">
      <c r="A10" s="7" t="s">
        <v>409</v>
      </c>
      <c r="B10" s="61"/>
      <c r="C10" s="61">
        <v>-4.4545454545454541</v>
      </c>
      <c r="D10" s="61">
        <v>-2.8846153846153846</v>
      </c>
      <c r="E10" s="61">
        <v>-5.2835253794679282</v>
      </c>
      <c r="F10" s="61">
        <v>-7.416666666666667</v>
      </c>
      <c r="G10" s="61">
        <v>-4.8005328180806837</v>
      </c>
      <c r="H10" s="61">
        <v>-10.434782608695652</v>
      </c>
      <c r="I10" s="61">
        <v>-5.2101759014264299</v>
      </c>
      <c r="J10" s="61">
        <v>1.3032314038849491</v>
      </c>
      <c r="K10" s="61">
        <v>1.7930462090623598</v>
      </c>
      <c r="L10" s="61">
        <v>5.458333333333333</v>
      </c>
      <c r="M10" s="61">
        <v>-14.121778948274542</v>
      </c>
      <c r="N10" s="61">
        <v>3.1882159140750113</v>
      </c>
    </row>
    <row r="11" spans="1:14">
      <c r="A11" s="7" t="s">
        <v>410</v>
      </c>
      <c r="B11" s="61"/>
      <c r="C11" s="61"/>
      <c r="D11" s="61">
        <v>-2</v>
      </c>
      <c r="E11" s="61">
        <v>-5.5384615384615383</v>
      </c>
      <c r="F11" s="61">
        <v>-1.9013771767751839</v>
      </c>
      <c r="G11" s="61">
        <v>-27.893607887414827</v>
      </c>
      <c r="H11" s="61">
        <v>-12.224056771053034</v>
      </c>
      <c r="I11" s="61">
        <v>-6.0195738577924143</v>
      </c>
      <c r="J11" s="61">
        <v>-14.937592092550902</v>
      </c>
      <c r="K11" s="61">
        <v>-2.535438890628392</v>
      </c>
      <c r="L11" s="61">
        <v>-3.2857142857142856</v>
      </c>
      <c r="M11" s="61">
        <v>6</v>
      </c>
      <c r="N11" s="61"/>
    </row>
    <row r="12" spans="1:14">
      <c r="A12" s="7" t="s">
        <v>411</v>
      </c>
      <c r="B12" s="61"/>
      <c r="C12" s="61">
        <v>-2.25</v>
      </c>
      <c r="D12" s="61">
        <v>-6</v>
      </c>
      <c r="E12" s="61">
        <v>-4.0186269253618887</v>
      </c>
      <c r="F12" s="61">
        <v>-0.91666666666666663</v>
      </c>
      <c r="G12" s="61">
        <v>-3.6</v>
      </c>
      <c r="H12" s="61">
        <v>-4.3076923076923075</v>
      </c>
      <c r="I12" s="61">
        <v>-2.1666666666666665</v>
      </c>
      <c r="J12" s="61">
        <v>-6.083333333333333</v>
      </c>
      <c r="K12" s="61">
        <v>-3.2623149953648949</v>
      </c>
      <c r="L12" s="61">
        <v>-6.583333333333333</v>
      </c>
      <c r="M12" s="61">
        <v>-18.987833767334941</v>
      </c>
      <c r="N12" s="61">
        <v>-21.845585304278497</v>
      </c>
    </row>
    <row r="13" spans="1:14">
      <c r="A13" s="7" t="s">
        <v>188</v>
      </c>
      <c r="B13" s="61"/>
      <c r="C13" s="61">
        <v>8.5</v>
      </c>
      <c r="D13" s="61">
        <v>12.625</v>
      </c>
      <c r="E13" s="61">
        <v>-19.666666666666668</v>
      </c>
      <c r="F13" s="61">
        <v>-45.444444444444443</v>
      </c>
      <c r="G13" s="61">
        <v>-30.90909090909091</v>
      </c>
      <c r="H13" s="61">
        <v>-30.941176470588236</v>
      </c>
      <c r="I13" s="61">
        <v>-117.86666666666666</v>
      </c>
      <c r="J13" s="61">
        <v>-80.625</v>
      </c>
      <c r="K13" s="61">
        <v>-27.316165654733386</v>
      </c>
      <c r="L13" s="61">
        <v>-32.384615384615387</v>
      </c>
      <c r="M13" s="61">
        <v>-22.291760958359419</v>
      </c>
      <c r="N13" s="61">
        <v>-65.402876373468331</v>
      </c>
    </row>
    <row r="14" spans="1:14">
      <c r="A14" s="7" t="s">
        <v>412</v>
      </c>
      <c r="B14" s="61"/>
      <c r="C14" s="61"/>
      <c r="D14" s="61"/>
      <c r="E14" s="61"/>
      <c r="F14" s="61">
        <v>-11.5</v>
      </c>
      <c r="G14" s="61">
        <v>-7</v>
      </c>
      <c r="H14" s="61">
        <v>-7</v>
      </c>
      <c r="I14" s="61">
        <v>-4.5999999999999996</v>
      </c>
      <c r="J14" s="61">
        <v>-12.4</v>
      </c>
      <c r="K14" s="61">
        <v>-11.5</v>
      </c>
      <c r="L14" s="61">
        <v>-3.1</v>
      </c>
      <c r="M14" s="61">
        <v>-23.797779341351116</v>
      </c>
      <c r="N14" s="61">
        <v>-6.5480393950481774</v>
      </c>
    </row>
    <row r="15" spans="1:14">
      <c r="A15" s="7" t="s">
        <v>413</v>
      </c>
      <c r="B15" s="61"/>
      <c r="C15" s="61">
        <v>2</v>
      </c>
      <c r="D15" s="61">
        <v>-1.1051862787417657</v>
      </c>
      <c r="E15" s="61">
        <v>-0.60329735034347398</v>
      </c>
      <c r="F15" s="61">
        <v>1.0639633257364594</v>
      </c>
      <c r="G15" s="61">
        <v>2.0400747356667526</v>
      </c>
      <c r="H15" s="61">
        <v>1.5</v>
      </c>
      <c r="I15" s="61">
        <v>-1.4300317965023848</v>
      </c>
      <c r="J15" s="61">
        <v>1.375</v>
      </c>
      <c r="K15" s="61">
        <v>-4.4674995065683918</v>
      </c>
      <c r="L15" s="61">
        <v>-0.8571428571428571</v>
      </c>
      <c r="M15" s="61">
        <v>-27.776491582569658</v>
      </c>
      <c r="N15" s="61">
        <v>-2.856664625486387</v>
      </c>
    </row>
    <row r="16" spans="1:14">
      <c r="A16" s="7" t="s">
        <v>414</v>
      </c>
      <c r="B16" s="61"/>
      <c r="C16" s="61">
        <v>-11.316326689991255</v>
      </c>
      <c r="D16" s="61">
        <v>-33</v>
      </c>
      <c r="E16" s="61">
        <v>-5.5</v>
      </c>
      <c r="F16" s="61">
        <v>-5.083333333333333</v>
      </c>
      <c r="G16" s="61">
        <v>-2.9333333333333331</v>
      </c>
      <c r="H16" s="61">
        <v>-4.833333333333333</v>
      </c>
      <c r="I16" s="61">
        <v>-5.5</v>
      </c>
      <c r="J16" s="61">
        <v>0</v>
      </c>
      <c r="K16" s="61">
        <v>2.2222222222222223</v>
      </c>
      <c r="L16" s="61">
        <v>2.8333333333333335</v>
      </c>
      <c r="M16" s="61">
        <v>3.25</v>
      </c>
      <c r="N16" s="61">
        <v>-2.1443732132028073</v>
      </c>
    </row>
    <row r="17" spans="1:14">
      <c r="A17" s="7" t="s">
        <v>415</v>
      </c>
      <c r="B17" s="61"/>
      <c r="C17" s="61"/>
      <c r="D17" s="61"/>
      <c r="E17" s="61">
        <v>-4.333333333333333</v>
      </c>
      <c r="F17" s="61">
        <v>-5</v>
      </c>
      <c r="G17" s="61">
        <v>-6.6027613412228794</v>
      </c>
      <c r="H17" s="61">
        <v>-3.3333333333333335</v>
      </c>
      <c r="I17" s="61">
        <v>0.35</v>
      </c>
      <c r="J17" s="61">
        <v>-3.5</v>
      </c>
      <c r="K17" s="61">
        <v>-3.6630644165619213</v>
      </c>
      <c r="L17" s="61">
        <v>-0.58333333333333337</v>
      </c>
      <c r="M17" s="61">
        <v>-41.213297568376888</v>
      </c>
      <c r="N17" s="61">
        <v>-0.85083394698851322</v>
      </c>
    </row>
    <row r="18" spans="1:14">
      <c r="A18" s="7" t="s">
        <v>189</v>
      </c>
      <c r="B18" s="61"/>
      <c r="C18" s="61"/>
      <c r="D18" s="61"/>
      <c r="E18" s="61">
        <v>-37</v>
      </c>
      <c r="F18" s="61">
        <v>-68.351866873427795</v>
      </c>
      <c r="G18" s="61">
        <v>-32.235294117647058</v>
      </c>
      <c r="H18" s="61">
        <v>-39.771823494808366</v>
      </c>
      <c r="I18" s="61">
        <v>-44.543646989616725</v>
      </c>
      <c r="J18" s="61">
        <v>-38.275310224111522</v>
      </c>
      <c r="K18" s="61">
        <v>-68.579322732353631</v>
      </c>
      <c r="L18" s="61">
        <v>-15</v>
      </c>
      <c r="M18" s="61">
        <v>-41.439607862849577</v>
      </c>
      <c r="N18" s="61">
        <v>-17.118468076885929</v>
      </c>
    </row>
    <row r="19" spans="1:14">
      <c r="A19" s="7" t="s">
        <v>190</v>
      </c>
      <c r="B19" s="61"/>
      <c r="C19" s="61">
        <v>-2.8461538461538463</v>
      </c>
      <c r="D19" s="61">
        <v>-3.347826086956522</v>
      </c>
      <c r="E19" s="61">
        <v>-17.583333333333332</v>
      </c>
      <c r="F19" s="61">
        <v>-27.396816375508863</v>
      </c>
      <c r="G19" s="61">
        <v>-64.743758640989512</v>
      </c>
      <c r="H19" s="61">
        <v>-66.220732478670868</v>
      </c>
      <c r="I19" s="61">
        <v>-66.752724333694331</v>
      </c>
      <c r="J19" s="61">
        <v>-41.27608709981611</v>
      </c>
      <c r="K19" s="61">
        <v>-195.32908291360346</v>
      </c>
      <c r="L19" s="61">
        <v>-41.156022019467038</v>
      </c>
      <c r="M19" s="61"/>
      <c r="N19" s="61"/>
    </row>
    <row r="20" spans="1:14">
      <c r="A20" s="7" t="s">
        <v>416</v>
      </c>
      <c r="B20" s="61"/>
      <c r="C20" s="61"/>
      <c r="D20" s="61">
        <v>-6.2307692307692308</v>
      </c>
      <c r="E20" s="61">
        <v>-4.2857142857142856</v>
      </c>
      <c r="F20" s="61">
        <v>0.9375</v>
      </c>
      <c r="G20" s="61">
        <v>0.7505237141420199</v>
      </c>
      <c r="H20" s="61">
        <v>0.8571428571428571</v>
      </c>
      <c r="I20" s="61">
        <v>-0.61667100121889717</v>
      </c>
      <c r="J20" s="61">
        <v>0.5714285714285714</v>
      </c>
      <c r="K20" s="61">
        <v>0.9285714285714286</v>
      </c>
      <c r="L20" s="61">
        <v>0.35714285714285715</v>
      </c>
      <c r="M20" s="61">
        <v>-1</v>
      </c>
      <c r="N20" s="61">
        <v>-1</v>
      </c>
    </row>
    <row r="21" spans="1:14">
      <c r="A21" s="7" t="s">
        <v>417</v>
      </c>
      <c r="B21" s="61">
        <v>-8</v>
      </c>
      <c r="C21" s="61">
        <v>-2.0591290536483959</v>
      </c>
      <c r="D21" s="61">
        <v>-10.3125</v>
      </c>
      <c r="E21" s="61">
        <v>-1.2792440478015072</v>
      </c>
      <c r="F21" s="61">
        <v>-1.8571428571428572</v>
      </c>
      <c r="G21" s="61">
        <v>1.8235294117647058</v>
      </c>
      <c r="H21" s="61">
        <v>-2.7821436438851914</v>
      </c>
      <c r="I21" s="61">
        <v>-0.58496089385474848</v>
      </c>
      <c r="J21" s="61">
        <v>0.42857142857142855</v>
      </c>
      <c r="K21" s="61">
        <v>-3.4014048354217881</v>
      </c>
      <c r="L21" s="61">
        <v>0.6</v>
      </c>
      <c r="M21" s="61">
        <v>0.59982107112468086</v>
      </c>
      <c r="N21" s="61"/>
    </row>
    <row r="22" spans="1:14">
      <c r="A22" s="7" t="s">
        <v>418</v>
      </c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>
        <v>-3.6666666666666665</v>
      </c>
      <c r="N22" s="61">
        <v>1.3333333333333333</v>
      </c>
    </row>
    <row r="23" spans="1:14">
      <c r="A23" s="7" t="s">
        <v>419</v>
      </c>
      <c r="B23" s="61"/>
      <c r="C23" s="61">
        <v>3.0526315789473686</v>
      </c>
      <c r="D23" s="61">
        <v>2.2828082540760866</v>
      </c>
      <c r="E23" s="61">
        <v>1.6111111111111112</v>
      </c>
      <c r="F23" s="61">
        <v>-0.66666666666666663</v>
      </c>
      <c r="G23" s="61">
        <v>1.2</v>
      </c>
      <c r="H23" s="61">
        <v>-7.6369435139383866</v>
      </c>
      <c r="I23" s="61">
        <v>-9.2222222222222214</v>
      </c>
      <c r="J23" s="61">
        <v>-0.98767559563699503</v>
      </c>
      <c r="K23" s="61">
        <v>-2.2727272727272729</v>
      </c>
      <c r="L23" s="61">
        <v>2.92</v>
      </c>
      <c r="M23" s="61">
        <v>-7.9208420956136925</v>
      </c>
      <c r="N23" s="61">
        <v>3.4</v>
      </c>
    </row>
    <row r="24" spans="1:14">
      <c r="A24" s="7" t="s">
        <v>420</v>
      </c>
      <c r="B24" s="61"/>
      <c r="C24" s="61"/>
      <c r="D24" s="61"/>
      <c r="E24" s="61"/>
      <c r="F24" s="61">
        <v>0.6</v>
      </c>
      <c r="G24" s="61">
        <v>-0.25</v>
      </c>
      <c r="H24" s="61">
        <v>-0.75</v>
      </c>
      <c r="I24" s="61">
        <v>-1.4166666666666667</v>
      </c>
      <c r="J24" s="61">
        <v>0.25</v>
      </c>
      <c r="K24" s="61">
        <v>8.3333333333333329E-2</v>
      </c>
      <c r="L24" s="61">
        <v>-0.58333333333333337</v>
      </c>
      <c r="M24" s="61">
        <v>-33.378746104601937</v>
      </c>
      <c r="N24" s="61">
        <v>-8.6962796315724216</v>
      </c>
    </row>
    <row r="25" spans="1:14">
      <c r="A25" s="7" t="s">
        <v>421</v>
      </c>
      <c r="B25" s="61"/>
      <c r="C25" s="61">
        <v>-0.95805819118627322</v>
      </c>
      <c r="D25" s="61">
        <v>0.40909090909090912</v>
      </c>
      <c r="E25" s="61">
        <v>-1.1526150910488622</v>
      </c>
      <c r="F25" s="61">
        <v>-1.3091570808565045</v>
      </c>
      <c r="G25" s="61">
        <v>0.64728247245056103</v>
      </c>
      <c r="H25" s="61">
        <v>-0.92444122178917776</v>
      </c>
      <c r="I25" s="61">
        <v>-3.5416666666666665</v>
      </c>
      <c r="J25" s="61">
        <v>0.23076923076923078</v>
      </c>
      <c r="K25" s="61">
        <v>3.7923509875720005</v>
      </c>
      <c r="L25" s="61">
        <v>3.9411764705882355</v>
      </c>
      <c r="M25" s="61">
        <v>1.5179729842997784</v>
      </c>
      <c r="N25" s="61">
        <v>-2.1854355068888598</v>
      </c>
    </row>
    <row r="26" spans="1:14">
      <c r="A26" s="7" t="s">
        <v>422</v>
      </c>
      <c r="B26" s="61"/>
      <c r="C26" s="61"/>
      <c r="D26" s="61">
        <v>-5.166666666666667</v>
      </c>
      <c r="E26" s="61">
        <v>-11.607147041632549</v>
      </c>
      <c r="F26" s="61">
        <v>-8.882352941176471</v>
      </c>
      <c r="G26" s="61">
        <v>-7.1679379362457452</v>
      </c>
      <c r="H26" s="61">
        <v>-7.0749126796399766</v>
      </c>
      <c r="I26" s="61">
        <v>-2.841442279340654</v>
      </c>
      <c r="J26" s="61">
        <v>-5.8090292969145025</v>
      </c>
      <c r="K26" s="61">
        <v>-5.1786927824037328</v>
      </c>
      <c r="L26" s="61">
        <v>-5.7426108410186139</v>
      </c>
      <c r="M26" s="61">
        <v>-17.245517211886259</v>
      </c>
      <c r="N26" s="61">
        <v>12</v>
      </c>
    </row>
    <row r="27" spans="1:14">
      <c r="A27" s="7" t="s">
        <v>191</v>
      </c>
      <c r="B27" s="61"/>
      <c r="C27" s="61">
        <v>-40.105909200579056</v>
      </c>
      <c r="D27" s="61">
        <v>-58.848464654338279</v>
      </c>
      <c r="E27" s="61">
        <v>-56.549626118820882</v>
      </c>
      <c r="F27" s="61">
        <v>-38.133697832480081</v>
      </c>
      <c r="G27" s="61">
        <v>-91.592528319567322</v>
      </c>
      <c r="H27" s="61">
        <v>-119.84721940592514</v>
      </c>
      <c r="I27" s="61">
        <v>-45.455630659112948</v>
      </c>
      <c r="J27" s="61">
        <v>-71.152459320312175</v>
      </c>
      <c r="K27" s="61">
        <v>-116.66130752483167</v>
      </c>
      <c r="L27" s="61">
        <v>-183.36643595450803</v>
      </c>
      <c r="M27" s="61">
        <v>-11.979168565958611</v>
      </c>
      <c r="N27" s="61"/>
    </row>
    <row r="28" spans="1:14">
      <c r="A28" s="7" t="s">
        <v>423</v>
      </c>
      <c r="B28" s="61"/>
      <c r="C28" s="61">
        <v>3.5833333333333335</v>
      </c>
      <c r="D28" s="61">
        <v>4.75</v>
      </c>
      <c r="E28" s="61">
        <v>4.916666666666667</v>
      </c>
      <c r="F28" s="61">
        <v>5.5</v>
      </c>
      <c r="G28" s="61">
        <v>4.5</v>
      </c>
      <c r="H28" s="61">
        <v>5.25</v>
      </c>
      <c r="I28" s="61">
        <v>5.333333333333333</v>
      </c>
      <c r="J28" s="61">
        <v>5.916666666666667</v>
      </c>
      <c r="K28" s="61">
        <v>6.583333333333333</v>
      </c>
      <c r="L28" s="61">
        <v>7.416666666666667</v>
      </c>
      <c r="M28" s="61">
        <v>-25.666666666666668</v>
      </c>
      <c r="N28" s="61">
        <v>7.5823439858555366</v>
      </c>
    </row>
    <row r="29" spans="1:14">
      <c r="A29" s="7" t="s">
        <v>424</v>
      </c>
      <c r="B29" s="61"/>
      <c r="C29" s="61"/>
      <c r="D29" s="61"/>
      <c r="E29" s="61">
        <v>-9.801043489480433</v>
      </c>
      <c r="F29" s="61">
        <v>-14.541666666666666</v>
      </c>
      <c r="G29" s="61">
        <v>-9.8154790620732886</v>
      </c>
      <c r="H29" s="61">
        <v>-6.9475274413436248</v>
      </c>
      <c r="I29" s="61">
        <v>-0.20040327653196557</v>
      </c>
      <c r="J29" s="61">
        <v>-0.85495550926584063</v>
      </c>
      <c r="K29" s="61">
        <v>-0.68865072357626111</v>
      </c>
      <c r="L29" s="61">
        <v>-2.6666666666666665</v>
      </c>
      <c r="M29" s="61">
        <v>-18.992441915914224</v>
      </c>
      <c r="N29" s="61">
        <v>-10.799065079701936</v>
      </c>
    </row>
    <row r="30" spans="1:14">
      <c r="A30" s="7" t="s">
        <v>425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>
        <v>-0.19896604562574288</v>
      </c>
      <c r="M30" s="61">
        <v>-18.128283535699481</v>
      </c>
      <c r="N30" s="61">
        <v>-11.655490297890399</v>
      </c>
    </row>
    <row r="31" spans="1:14">
      <c r="A31" s="7" t="s">
        <v>426</v>
      </c>
      <c r="B31" s="61"/>
      <c r="C31" s="61">
        <v>-0.125</v>
      </c>
      <c r="D31" s="61">
        <v>-2.5574712643678161</v>
      </c>
      <c r="E31" s="61">
        <v>-2.375</v>
      </c>
      <c r="F31" s="61">
        <v>-4.0769230769230766</v>
      </c>
      <c r="G31" s="61">
        <v>-2.1724137931034484</v>
      </c>
      <c r="H31" s="61">
        <v>-0.69230769230769229</v>
      </c>
      <c r="I31" s="61">
        <v>-1.2962962962962963</v>
      </c>
      <c r="J31" s="61">
        <v>-3.25</v>
      </c>
      <c r="K31" s="61">
        <v>-1.875</v>
      </c>
      <c r="L31" s="61">
        <v>-1.8333333333333333</v>
      </c>
      <c r="M31" s="61">
        <v>-5.4242243335769498</v>
      </c>
      <c r="N31" s="61">
        <v>0.2857142857142857</v>
      </c>
    </row>
    <row r="32" spans="1:14">
      <c r="A32" s="7" t="s">
        <v>192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>
        <v>-23.333333333333332</v>
      </c>
      <c r="M32" s="61">
        <v>-7.25</v>
      </c>
      <c r="N32" s="61">
        <v>-1</v>
      </c>
    </row>
    <row r="33" spans="1:14">
      <c r="A33" s="7" t="s">
        <v>427</v>
      </c>
      <c r="B33" s="61"/>
      <c r="C33" s="61"/>
      <c r="D33" s="61">
        <v>0.36363636363636365</v>
      </c>
      <c r="E33" s="61">
        <v>-6.5714285714285712</v>
      </c>
      <c r="F33" s="61">
        <v>1.3571428571428572</v>
      </c>
      <c r="G33" s="61">
        <v>3.112085058031004</v>
      </c>
      <c r="H33" s="61">
        <v>-0.70200405970684865</v>
      </c>
      <c r="I33" s="61">
        <v>1.6</v>
      </c>
      <c r="J33" s="61">
        <v>0.5714285714285714</v>
      </c>
      <c r="K33" s="61">
        <v>-0.2857142857142857</v>
      </c>
      <c r="L33" s="61">
        <v>0.27777777777777779</v>
      </c>
      <c r="M33" s="61">
        <v>2.5</v>
      </c>
      <c r="N33" s="61">
        <v>1.1428571428571428</v>
      </c>
    </row>
    <row r="34" spans="1:14">
      <c r="A34" s="7" t="s">
        <v>428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>
        <v>-2.8353178527631626</v>
      </c>
      <c r="N34" s="61">
        <v>1.8</v>
      </c>
    </row>
    <row r="35" spans="1:14">
      <c r="A35" s="7" t="s">
        <v>193</v>
      </c>
      <c r="B35" s="61"/>
      <c r="C35" s="61"/>
      <c r="D35" s="61"/>
      <c r="E35" s="61"/>
      <c r="F35" s="61"/>
      <c r="G35" s="61"/>
      <c r="H35" s="61"/>
      <c r="I35" s="61"/>
      <c r="J35" s="61"/>
      <c r="K35" s="61">
        <v>-2.7395385734117803</v>
      </c>
      <c r="L35" s="61">
        <v>-97.75</v>
      </c>
      <c r="M35" s="61">
        <v>-18.703592233009708</v>
      </c>
      <c r="N35" s="61"/>
    </row>
    <row r="36" spans="1:14">
      <c r="A36" s="7" t="s">
        <v>429</v>
      </c>
      <c r="B36" s="61"/>
      <c r="C36" s="61"/>
      <c r="D36" s="61"/>
      <c r="E36" s="61"/>
      <c r="F36" s="61"/>
      <c r="G36" s="61"/>
      <c r="H36" s="61">
        <v>-1.25</v>
      </c>
      <c r="I36" s="61">
        <v>-1</v>
      </c>
      <c r="J36" s="61">
        <v>-9.6666666666666661</v>
      </c>
      <c r="K36" s="61">
        <v>-1.75</v>
      </c>
      <c r="L36" s="61"/>
      <c r="M36" s="61"/>
      <c r="N36" s="61"/>
    </row>
    <row r="37" spans="1:14">
      <c r="A37" s="7" t="s">
        <v>194</v>
      </c>
      <c r="B37" s="61"/>
      <c r="C37" s="61">
        <v>-2.6229013393699301</v>
      </c>
      <c r="D37" s="61">
        <v>-3.3333333333333335</v>
      </c>
      <c r="E37" s="61">
        <v>-2.75</v>
      </c>
      <c r="F37" s="61">
        <v>-10</v>
      </c>
      <c r="G37" s="61">
        <v>-67.400000000000006</v>
      </c>
      <c r="H37" s="61">
        <v>-15.5</v>
      </c>
      <c r="I37" s="61">
        <v>-15.25</v>
      </c>
      <c r="J37" s="61">
        <v>-14.75</v>
      </c>
      <c r="K37" s="61">
        <v>-19.25</v>
      </c>
      <c r="L37" s="61">
        <v>-28.25</v>
      </c>
      <c r="M37" s="61">
        <v>-16.75</v>
      </c>
      <c r="N37" s="61"/>
    </row>
    <row r="38" spans="1:14">
      <c r="A38" s="7" t="s">
        <v>430</v>
      </c>
      <c r="B38" s="61"/>
      <c r="C38" s="61"/>
      <c r="D38" s="61">
        <v>1.5</v>
      </c>
      <c r="E38" s="61">
        <v>-1.3206724981943665</v>
      </c>
      <c r="F38" s="61">
        <v>3.5222803086880754</v>
      </c>
      <c r="G38" s="61">
        <v>-8.8862252422200214</v>
      </c>
      <c r="H38" s="61">
        <v>3.0833333333333335</v>
      </c>
      <c r="I38" s="61">
        <v>3.3333333333333335</v>
      </c>
      <c r="J38" s="61">
        <v>3.0833333333333335</v>
      </c>
      <c r="K38" s="61">
        <v>2.920495341051188</v>
      </c>
      <c r="L38" s="61">
        <v>0.37021367521367521</v>
      </c>
      <c r="M38" s="61">
        <v>-34.650784068571873</v>
      </c>
      <c r="N38" s="61">
        <v>-2.6889216617174059</v>
      </c>
    </row>
    <row r="39" spans="1:14">
      <c r="A39" s="7" t="s">
        <v>195</v>
      </c>
      <c r="B39" s="61">
        <v>-59.6</v>
      </c>
      <c r="C39" s="61">
        <v>-50.617137662472921</v>
      </c>
      <c r="D39" s="61">
        <v>-100.10770573770363</v>
      </c>
      <c r="E39" s="61">
        <v>-28.63648437319436</v>
      </c>
      <c r="F39" s="61">
        <v>-22.718064285061548</v>
      </c>
      <c r="G39" s="61">
        <v>-34.481481481481481</v>
      </c>
      <c r="H39" s="61">
        <v>-57.436478403213812</v>
      </c>
      <c r="I39" s="61">
        <v>-18.879386766856708</v>
      </c>
      <c r="J39" s="61">
        <v>-87.664004882343789</v>
      </c>
      <c r="K39" s="61">
        <v>-30.954545454545453</v>
      </c>
      <c r="L39" s="61">
        <v>-19.160365269005403</v>
      </c>
      <c r="M39" s="61">
        <v>-45.460292111567298</v>
      </c>
      <c r="N39" s="61"/>
    </row>
    <row r="40" spans="1:14">
      <c r="A40" s="7" t="s">
        <v>431</v>
      </c>
      <c r="B40" s="61"/>
      <c r="C40" s="61"/>
      <c r="D40" s="61"/>
      <c r="E40" s="61"/>
      <c r="F40" s="61"/>
      <c r="G40" s="61"/>
      <c r="H40" s="61"/>
      <c r="I40" s="61"/>
      <c r="J40" s="61">
        <v>-2.5833333333333335</v>
      </c>
      <c r="K40" s="61">
        <v>3.4210526315789473</v>
      </c>
      <c r="L40" s="61">
        <v>4.1333333333333337</v>
      </c>
      <c r="M40" s="61">
        <v>-3.0177350733910555</v>
      </c>
      <c r="N40" s="61">
        <v>2.907596874438052</v>
      </c>
    </row>
    <row r="41" spans="1:14">
      <c r="A41" s="7" t="s">
        <v>432</v>
      </c>
      <c r="B41" s="61"/>
      <c r="C41" s="61">
        <v>3.5001704061346208</v>
      </c>
      <c r="D41" s="61">
        <v>0.80769230769230771</v>
      </c>
      <c r="E41" s="61">
        <v>4.7857142857142856</v>
      </c>
      <c r="F41" s="61">
        <v>5.0625</v>
      </c>
      <c r="G41" s="61">
        <v>6.1364550661792396</v>
      </c>
      <c r="H41" s="61">
        <v>4.6956521739130439</v>
      </c>
      <c r="I41" s="61">
        <v>5.2</v>
      </c>
      <c r="J41" s="61">
        <v>1.409640729145627</v>
      </c>
      <c r="K41" s="61">
        <v>-7.0876812064146426</v>
      </c>
      <c r="L41" s="61">
        <v>-4.3515909870350455</v>
      </c>
      <c r="M41" s="61">
        <v>-23.27348166830075</v>
      </c>
      <c r="N41" s="61">
        <v>-20.50468903533223</v>
      </c>
    </row>
    <row r="42" spans="1:14">
      <c r="A42" s="7" t="s">
        <v>196</v>
      </c>
      <c r="B42" s="61"/>
      <c r="C42" s="61"/>
      <c r="D42" s="61"/>
      <c r="E42" s="61">
        <v>-14.354575163398692</v>
      </c>
      <c r="F42" s="61">
        <v>-3.2023861138780929</v>
      </c>
      <c r="G42" s="61">
        <v>-18.520088902619026</v>
      </c>
      <c r="H42" s="61">
        <v>-20.769316854804174</v>
      </c>
      <c r="I42" s="61">
        <v>-10.77831218676423</v>
      </c>
      <c r="J42" s="61">
        <v>-1.6</v>
      </c>
      <c r="K42" s="61">
        <v>2.5191120172982204</v>
      </c>
      <c r="L42" s="61">
        <v>2.0259028642590287</v>
      </c>
      <c r="M42" s="61">
        <v>-15.747991283081495</v>
      </c>
      <c r="N42" s="61">
        <v>-0.83333333333333337</v>
      </c>
    </row>
    <row r="43" spans="1:14">
      <c r="A43" s="7" t="s">
        <v>433</v>
      </c>
      <c r="B43" s="61"/>
      <c r="C43" s="61">
        <v>-0.86111111111111116</v>
      </c>
      <c r="D43" s="61">
        <v>-0.63888888888888884</v>
      </c>
      <c r="E43" s="61">
        <v>1.7222222222222223</v>
      </c>
      <c r="F43" s="61">
        <v>1.8854991653940405</v>
      </c>
      <c r="G43" s="61">
        <v>-6.9602357545155558</v>
      </c>
      <c r="H43" s="61">
        <v>-0.83789056064110923</v>
      </c>
      <c r="I43" s="61">
        <v>-1.3947368421052631</v>
      </c>
      <c r="J43" s="61">
        <v>-1.3323229892580757</v>
      </c>
      <c r="K43" s="61">
        <v>-1.2222222222222223</v>
      </c>
      <c r="L43" s="61">
        <v>0.91666666666666663</v>
      </c>
      <c r="M43" s="61">
        <v>-21.484620082166501</v>
      </c>
      <c r="N43" s="61">
        <v>0.83662685231915646</v>
      </c>
    </row>
    <row r="44" spans="1:14">
      <c r="A44" s="7" t="s">
        <v>434</v>
      </c>
      <c r="B44" s="61"/>
      <c r="C44" s="61"/>
      <c r="D44" s="61"/>
      <c r="E44" s="61">
        <v>-0.7142857142857143</v>
      </c>
      <c r="F44" s="61">
        <v>-2.2352941176470589</v>
      </c>
      <c r="G44" s="61">
        <v>1</v>
      </c>
      <c r="H44" s="61">
        <v>0.6875</v>
      </c>
      <c r="I44" s="61">
        <v>1.3333333333333333</v>
      </c>
      <c r="J44" s="61">
        <v>1.1666666666666667</v>
      </c>
      <c r="K44" s="61">
        <v>1.1498608463464692</v>
      </c>
      <c r="L44" s="61">
        <v>0.75</v>
      </c>
      <c r="M44" s="61">
        <v>-18.419745194437191</v>
      </c>
      <c r="N44" s="61">
        <v>-1.2610640817579717</v>
      </c>
    </row>
    <row r="45" spans="1:14">
      <c r="A45" s="7" t="s">
        <v>435</v>
      </c>
      <c r="B45" s="61"/>
      <c r="C45" s="61">
        <v>-0.27272727272727271</v>
      </c>
      <c r="D45" s="61">
        <v>-6.833333333333333</v>
      </c>
      <c r="E45" s="61">
        <v>-4.5714285714285712</v>
      </c>
      <c r="F45" s="61">
        <v>-14.25</v>
      </c>
      <c r="G45" s="61">
        <v>-14.5</v>
      </c>
      <c r="H45" s="61">
        <v>-1.0625</v>
      </c>
      <c r="I45" s="61">
        <v>-1.2195176977451323</v>
      </c>
      <c r="J45" s="61">
        <v>-2.25</v>
      </c>
      <c r="K45" s="61">
        <v>-3.3830034964064088</v>
      </c>
      <c r="L45" s="61">
        <v>-5.666666666666667</v>
      </c>
      <c r="M45" s="61">
        <v>-20.984011470747244</v>
      </c>
      <c r="N45" s="61">
        <v>-4.9193921444185884</v>
      </c>
    </row>
    <row r="46" spans="1:14">
      <c r="A46" s="7" t="s">
        <v>436</v>
      </c>
      <c r="B46" s="61"/>
      <c r="C46" s="61">
        <v>-15.333333333333334</v>
      </c>
      <c r="D46" s="61">
        <v>-12.285714285714286</v>
      </c>
      <c r="E46" s="61">
        <v>-6.2727272727272725</v>
      </c>
      <c r="F46" s="61">
        <v>-2.0378405650857716</v>
      </c>
      <c r="G46" s="61">
        <v>-1.4</v>
      </c>
      <c r="H46" s="61">
        <v>-1.4141109161277916</v>
      </c>
      <c r="I46" s="61">
        <v>-4.0714285714285712</v>
      </c>
      <c r="J46" s="61">
        <v>-7.4836522249101973</v>
      </c>
      <c r="K46" s="61">
        <v>2.6666666666666665</v>
      </c>
      <c r="L46" s="61">
        <v>4.2</v>
      </c>
      <c r="M46" s="61">
        <v>2.4</v>
      </c>
      <c r="N46" s="61"/>
    </row>
    <row r="47" spans="1:14">
      <c r="A47" s="7" t="s">
        <v>437</v>
      </c>
      <c r="B47" s="61"/>
      <c r="C47" s="61"/>
      <c r="D47" s="61">
        <v>-16.454545454545453</v>
      </c>
      <c r="E47" s="61">
        <v>-9.2737974403394556</v>
      </c>
      <c r="F47" s="61">
        <v>-8.1822114261726799</v>
      </c>
      <c r="G47" s="61">
        <v>-7.6771114843522765</v>
      </c>
      <c r="H47" s="61">
        <v>-5.8998527615573817</v>
      </c>
      <c r="I47" s="61">
        <v>0.27225373217428772</v>
      </c>
      <c r="J47" s="61">
        <v>1.2393820009633079</v>
      </c>
      <c r="K47" s="61">
        <v>-13.347457710464203</v>
      </c>
      <c r="L47" s="61">
        <v>-4.8463815864306001</v>
      </c>
      <c r="M47" s="61">
        <v>-18.127296829923946</v>
      </c>
      <c r="N47" s="61">
        <v>-13.746975485923004</v>
      </c>
    </row>
    <row r="48" spans="1:14">
      <c r="A48" s="7" t="s">
        <v>438</v>
      </c>
      <c r="B48" s="61"/>
      <c r="C48" s="61">
        <v>-5.333333333333333</v>
      </c>
      <c r="D48" s="61">
        <v>-5.666666666666667</v>
      </c>
      <c r="E48" s="61">
        <v>-5.583333333333333</v>
      </c>
      <c r="F48" s="61">
        <v>-8.8333333333333339</v>
      </c>
      <c r="G48" s="61">
        <v>-6.25</v>
      </c>
      <c r="H48" s="61">
        <v>-0.75</v>
      </c>
      <c r="I48" s="61">
        <v>-1.75</v>
      </c>
      <c r="J48" s="61">
        <v>0.25</v>
      </c>
      <c r="K48" s="61">
        <v>0</v>
      </c>
      <c r="L48" s="61">
        <v>-1.0833333333333333</v>
      </c>
      <c r="M48" s="61">
        <v>-15.35957066850067</v>
      </c>
      <c r="N48" s="61">
        <v>-7</v>
      </c>
    </row>
    <row r="49" spans="1:14">
      <c r="A49" s="7" t="s">
        <v>439</v>
      </c>
      <c r="B49" s="61"/>
      <c r="C49" s="61"/>
      <c r="D49" s="61"/>
      <c r="E49" s="61"/>
      <c r="F49" s="61">
        <v>1.7391304347826086</v>
      </c>
      <c r="G49" s="61">
        <v>-1.4482758620689655</v>
      </c>
      <c r="H49" s="61">
        <v>2.9583333333333335</v>
      </c>
      <c r="I49" s="61">
        <v>2.625</v>
      </c>
      <c r="J49" s="61">
        <v>1.9166666666666667</v>
      </c>
      <c r="K49" s="61">
        <v>-0.95833333333333337</v>
      </c>
      <c r="L49" s="61">
        <v>-0.79166666666666663</v>
      </c>
      <c r="M49" s="61">
        <v>-9.3078839701530374</v>
      </c>
      <c r="N49" s="61">
        <v>-10.42010076739702</v>
      </c>
    </row>
    <row r="50" spans="1:14">
      <c r="A50" s="7" t="s">
        <v>440</v>
      </c>
      <c r="B50" s="61"/>
      <c r="C50" s="61">
        <v>1.75</v>
      </c>
      <c r="D50" s="61">
        <v>-0.13218837891209376</v>
      </c>
      <c r="E50" s="61">
        <v>-0.16666666666666666</v>
      </c>
      <c r="F50" s="61">
        <v>1.8333333333333333</v>
      </c>
      <c r="G50" s="61">
        <v>-0.4375</v>
      </c>
      <c r="H50" s="61">
        <v>-1.5</v>
      </c>
      <c r="I50" s="61">
        <v>-1.5833333333333333</v>
      </c>
      <c r="J50" s="61">
        <v>-1.5833333333333333</v>
      </c>
      <c r="K50" s="61">
        <v>-1.4166666666666667</v>
      </c>
      <c r="L50" s="61">
        <v>-1.5</v>
      </c>
      <c r="M50" s="61">
        <v>-25.813217712864081</v>
      </c>
      <c r="N50" s="61">
        <v>-3.325855340460262</v>
      </c>
    </row>
    <row r="51" spans="1:14">
      <c r="A51" s="10" t="s">
        <v>156</v>
      </c>
      <c r="B51" s="62">
        <v>-51</v>
      </c>
      <c r="C51" s="62">
        <v>-5.7962331705467021</v>
      </c>
      <c r="D51" s="62">
        <v>-11.642176582434773</v>
      </c>
      <c r="E51" s="62">
        <v>-8.2248007756064609</v>
      </c>
      <c r="F51" s="62">
        <v>-8.3705915127425357</v>
      </c>
      <c r="G51" s="62">
        <v>-11.78863929629709</v>
      </c>
      <c r="H51" s="62">
        <v>-14.388865979376471</v>
      </c>
      <c r="I51" s="62">
        <v>-10.152926206264551</v>
      </c>
      <c r="J51" s="62">
        <v>-11.739782396108499</v>
      </c>
      <c r="K51" s="62">
        <v>-15.971772940490954</v>
      </c>
      <c r="L51" s="62">
        <v>-9.0280639231197917</v>
      </c>
      <c r="M51" s="62">
        <v>-17.562183668560561</v>
      </c>
      <c r="N51" s="62">
        <v>-6.753235525278086</v>
      </c>
    </row>
    <row r="52" spans="1:14">
      <c r="A52" s="11" t="s">
        <v>199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AE0BD-B677-4B6C-85B7-D245C34B9705}">
  <dimension ref="A1:B10"/>
  <sheetViews>
    <sheetView workbookViewId="0">
      <selection activeCell="A4" sqref="A4"/>
    </sheetView>
  </sheetViews>
  <sheetFormatPr defaultRowHeight="14.25"/>
  <cols>
    <col min="1" max="1" width="20.85546875" style="9" customWidth="1"/>
    <col min="2" max="2" width="13.140625" style="9" customWidth="1"/>
    <col min="3" max="16384" width="9.140625" style="9"/>
  </cols>
  <sheetData>
    <row r="1" spans="1:2">
      <c r="A1" s="8" t="s">
        <v>74</v>
      </c>
      <c r="B1" s="8">
        <v>3</v>
      </c>
    </row>
    <row r="2" spans="1:2">
      <c r="A2" s="9" t="s">
        <v>96</v>
      </c>
    </row>
    <row r="4" spans="1:2">
      <c r="A4" s="13" t="str">
        <f>HYPERLINK("#'OBSAH'!A1","Naspäť na obsah")</f>
        <v>Naspäť na obsah</v>
      </c>
    </row>
    <row r="6" spans="1:2">
      <c r="A6" s="10" t="s">
        <v>97</v>
      </c>
      <c r="B6" s="10" t="s">
        <v>86</v>
      </c>
    </row>
    <row r="7" spans="1:2">
      <c r="A7" s="7" t="s">
        <v>82</v>
      </c>
      <c r="B7" s="7">
        <v>4</v>
      </c>
    </row>
    <row r="8" spans="1:2">
      <c r="A8" s="7" t="s">
        <v>98</v>
      </c>
      <c r="B8" s="7">
        <v>3</v>
      </c>
    </row>
    <row r="9" spans="1:2">
      <c r="A9" s="7" t="s">
        <v>99</v>
      </c>
      <c r="B9" s="7">
        <v>5.5</v>
      </c>
    </row>
    <row r="10" spans="1:2">
      <c r="A10" s="11" t="s">
        <v>100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10F68-E8E3-4C9F-B8A3-AFE0961727BF}">
  <dimension ref="A1:S12"/>
  <sheetViews>
    <sheetView workbookViewId="0">
      <selection activeCell="F21" sqref="F21"/>
    </sheetView>
  </sheetViews>
  <sheetFormatPr defaultColWidth="9.140625" defaultRowHeight="14.25"/>
  <cols>
    <col min="1" max="1" width="19" style="1" customWidth="1"/>
    <col min="2" max="19" width="9.85546875" style="1" bestFit="1" customWidth="1"/>
    <col min="20" max="16384" width="9.140625" style="1"/>
  </cols>
  <sheetData>
    <row r="1" spans="1:19">
      <c r="A1" s="2" t="s">
        <v>367</v>
      </c>
      <c r="B1" s="2">
        <v>11</v>
      </c>
    </row>
    <row r="2" spans="1:19">
      <c r="A2" s="1" t="s">
        <v>441</v>
      </c>
    </row>
    <row r="4" spans="1:19">
      <c r="A4" s="3" t="str">
        <f>HYPERLINK("#'OBSAH'!A1","Naspäť na obsah")</f>
        <v>Naspäť na obsah</v>
      </c>
    </row>
    <row r="6" spans="1:19">
      <c r="A6" s="10" t="s">
        <v>442</v>
      </c>
      <c r="B6" s="10">
        <v>2003</v>
      </c>
      <c r="C6" s="10">
        <v>2004</v>
      </c>
      <c r="D6" s="10">
        <v>2005</v>
      </c>
      <c r="E6" s="10">
        <v>2006</v>
      </c>
      <c r="F6" s="10">
        <v>2007</v>
      </c>
      <c r="G6" s="10">
        <v>2008</v>
      </c>
      <c r="H6" s="10">
        <v>2009</v>
      </c>
      <c r="I6" s="10">
        <v>2010</v>
      </c>
      <c r="J6" s="10">
        <v>2011</v>
      </c>
      <c r="K6" s="10">
        <v>2012</v>
      </c>
      <c r="L6" s="10">
        <v>2013</v>
      </c>
      <c r="M6" s="10">
        <v>2014</v>
      </c>
      <c r="N6" s="10">
        <v>2015</v>
      </c>
      <c r="O6" s="10">
        <v>2016</v>
      </c>
      <c r="P6" s="10">
        <v>2017</v>
      </c>
      <c r="Q6" s="10">
        <v>2018</v>
      </c>
      <c r="R6" s="10">
        <v>2019</v>
      </c>
      <c r="S6" s="10">
        <v>2020</v>
      </c>
    </row>
    <row r="7" spans="1:19">
      <c r="A7" s="7" t="s">
        <v>443</v>
      </c>
      <c r="B7" s="39">
        <v>32896</v>
      </c>
      <c r="C7" s="39">
        <v>32482</v>
      </c>
      <c r="D7" s="39">
        <v>31687</v>
      </c>
      <c r="E7" s="39">
        <v>34295</v>
      </c>
      <c r="F7" s="39">
        <v>38462</v>
      </c>
      <c r="G7" s="39">
        <v>39684</v>
      </c>
      <c r="H7" s="39">
        <v>26075</v>
      </c>
      <c r="I7" s="39">
        <v>19444</v>
      </c>
      <c r="J7" s="39">
        <v>21736</v>
      </c>
      <c r="K7" s="39">
        <v>33793</v>
      </c>
      <c r="L7" s="39">
        <v>37345</v>
      </c>
      <c r="M7" s="39">
        <v>39802</v>
      </c>
      <c r="N7" s="39">
        <v>37218</v>
      </c>
      <c r="O7" s="39">
        <v>33144</v>
      </c>
      <c r="P7" s="39">
        <v>30803</v>
      </c>
      <c r="Q7" s="39">
        <v>29001</v>
      </c>
      <c r="R7" s="39">
        <v>25010</v>
      </c>
      <c r="S7" s="39">
        <v>12251</v>
      </c>
    </row>
    <row r="8" spans="1:19">
      <c r="A8" s="7" t="s">
        <v>103</v>
      </c>
      <c r="B8" s="39">
        <v>73875</v>
      </c>
      <c r="C8" s="39">
        <v>65780</v>
      </c>
      <c r="D8" s="39">
        <v>91531</v>
      </c>
      <c r="E8" s="39">
        <v>89177</v>
      </c>
      <c r="F8" s="39">
        <v>97844</v>
      </c>
      <c r="G8" s="39">
        <v>104830</v>
      </c>
      <c r="H8" s="39">
        <v>101187</v>
      </c>
      <c r="I8" s="39">
        <v>108659</v>
      </c>
      <c r="J8" s="39">
        <v>111265</v>
      </c>
      <c r="K8" s="39">
        <v>119002</v>
      </c>
      <c r="L8" s="39">
        <v>111009</v>
      </c>
      <c r="M8" s="39">
        <v>95360</v>
      </c>
      <c r="N8" s="39">
        <v>94027</v>
      </c>
      <c r="O8" s="39">
        <v>91092</v>
      </c>
      <c r="P8" s="39">
        <v>77078</v>
      </c>
      <c r="Q8" s="39">
        <v>82366</v>
      </c>
      <c r="R8" s="39">
        <v>85118</v>
      </c>
      <c r="S8" s="39">
        <v>45766</v>
      </c>
    </row>
    <row r="9" spans="1:19">
      <c r="A9" s="7" t="s">
        <v>444</v>
      </c>
      <c r="B9" s="39">
        <v>15128</v>
      </c>
      <c r="C9" s="39">
        <v>15458</v>
      </c>
      <c r="D9" s="39">
        <v>13423</v>
      </c>
      <c r="E9" s="39">
        <v>12449</v>
      </c>
      <c r="F9" s="39">
        <v>11153</v>
      </c>
      <c r="G9" s="39">
        <v>13312</v>
      </c>
      <c r="H9" s="39">
        <v>12641</v>
      </c>
      <c r="I9" s="39">
        <v>12282</v>
      </c>
      <c r="J9" s="39">
        <v>12533</v>
      </c>
      <c r="K9" s="39">
        <v>13483</v>
      </c>
      <c r="L9" s="39">
        <v>18396</v>
      </c>
      <c r="M9" s="39">
        <v>16496</v>
      </c>
      <c r="N9" s="39">
        <v>12786</v>
      </c>
      <c r="O9" s="39">
        <v>14293</v>
      </c>
      <c r="P9" s="39">
        <v>14846</v>
      </c>
      <c r="Q9" s="39">
        <v>13234</v>
      </c>
      <c r="R9" s="39">
        <v>10306</v>
      </c>
      <c r="S9" s="39">
        <v>4723</v>
      </c>
    </row>
    <row r="10" spans="1:19">
      <c r="A10" s="7" t="s">
        <v>445</v>
      </c>
      <c r="B10" s="39">
        <v>261143</v>
      </c>
      <c r="C10" s="39">
        <v>149831</v>
      </c>
      <c r="D10" s="39">
        <v>127184</v>
      </c>
      <c r="E10" s="39">
        <v>206517</v>
      </c>
      <c r="F10" s="39">
        <v>164292</v>
      </c>
      <c r="G10" s="39">
        <v>183087</v>
      </c>
      <c r="H10" s="39">
        <v>217233</v>
      </c>
      <c r="I10" s="39">
        <v>222512</v>
      </c>
      <c r="J10" s="39">
        <v>182023</v>
      </c>
      <c r="K10" s="39">
        <v>237502</v>
      </c>
      <c r="L10" s="39">
        <v>265768</v>
      </c>
      <c r="M10" s="39">
        <v>124636</v>
      </c>
      <c r="N10" s="39">
        <v>307650</v>
      </c>
      <c r="O10" s="39">
        <v>155179</v>
      </c>
      <c r="P10" s="39">
        <v>253530</v>
      </c>
      <c r="Q10" s="39">
        <v>266367</v>
      </c>
      <c r="R10" s="39">
        <v>253094</v>
      </c>
      <c r="S10" s="39">
        <v>217937</v>
      </c>
    </row>
    <row r="11" spans="1:19">
      <c r="A11" s="7" t="s">
        <v>446</v>
      </c>
      <c r="B11" s="39">
        <v>0</v>
      </c>
      <c r="C11" s="39">
        <v>0</v>
      </c>
      <c r="D11" s="39">
        <v>0</v>
      </c>
      <c r="E11" s="39">
        <v>0</v>
      </c>
      <c r="F11" s="39">
        <v>0</v>
      </c>
      <c r="G11" s="39">
        <v>4908</v>
      </c>
      <c r="H11" s="39">
        <v>6536</v>
      </c>
      <c r="I11" s="39">
        <v>7180</v>
      </c>
      <c r="J11" s="39">
        <v>5863</v>
      </c>
      <c r="K11" s="39">
        <v>33179</v>
      </c>
      <c r="L11" s="39">
        <v>35219</v>
      </c>
      <c r="M11" s="39">
        <v>33855</v>
      </c>
      <c r="N11" s="39">
        <v>35827</v>
      </c>
      <c r="O11" s="39">
        <v>34207</v>
      </c>
      <c r="P11" s="39">
        <v>30944</v>
      </c>
      <c r="Q11" s="39">
        <v>28740</v>
      </c>
      <c r="R11" s="39">
        <v>27736</v>
      </c>
      <c r="S11" s="39">
        <v>7224</v>
      </c>
    </row>
    <row r="12" spans="1:19">
      <c r="A12" s="6" t="s">
        <v>83</v>
      </c>
    </row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DC559-D438-4FF4-B571-C6DE303A1DDD}">
  <dimension ref="A1:C14"/>
  <sheetViews>
    <sheetView workbookViewId="0">
      <selection activeCell="B2" sqref="B2"/>
    </sheetView>
  </sheetViews>
  <sheetFormatPr defaultColWidth="9.140625" defaultRowHeight="14.25"/>
  <cols>
    <col min="1" max="1" width="60" style="1" bestFit="1" customWidth="1"/>
    <col min="2" max="3" width="12.140625" style="1" bestFit="1" customWidth="1"/>
    <col min="4" max="16384" width="9.140625" style="1"/>
  </cols>
  <sheetData>
    <row r="1" spans="1:3">
      <c r="A1" s="2" t="s">
        <v>367</v>
      </c>
      <c r="B1" s="2">
        <v>12</v>
      </c>
    </row>
    <row r="2" spans="1:3">
      <c r="A2" s="1" t="s">
        <v>447</v>
      </c>
    </row>
    <row r="4" spans="1:3">
      <c r="A4" s="3" t="str">
        <f>HYPERLINK("#'OBSAH'!A1","Naspäť na obsah")</f>
        <v>Naspäť na obsah</v>
      </c>
    </row>
    <row r="6" spans="1:3">
      <c r="A6" s="10" t="s">
        <v>442</v>
      </c>
      <c r="B6" s="5" t="s">
        <v>448</v>
      </c>
      <c r="C6" s="5" t="s">
        <v>449</v>
      </c>
    </row>
    <row r="7" spans="1:3">
      <c r="A7" s="4" t="s">
        <v>444</v>
      </c>
      <c r="B7" s="43">
        <v>-0.22124829983376151</v>
      </c>
      <c r="C7" s="43">
        <v>-0.16088584921022633</v>
      </c>
    </row>
    <row r="8" spans="1:3">
      <c r="A8" s="4" t="s">
        <v>443</v>
      </c>
      <c r="B8" s="43">
        <v>-0.13761594427778354</v>
      </c>
      <c r="C8" s="43">
        <v>0.28625797161077965</v>
      </c>
    </row>
    <row r="9" spans="1:3">
      <c r="A9" s="4" t="s">
        <v>445</v>
      </c>
      <c r="B9" s="43">
        <v>-4.9829746177266702E-2</v>
      </c>
      <c r="C9" s="43">
        <v>0.13743977852879843</v>
      </c>
    </row>
    <row r="10" spans="1:3">
      <c r="A10" s="4" t="s">
        <v>446</v>
      </c>
      <c r="B10" s="43">
        <v>-3.4933890048712599E-2</v>
      </c>
      <c r="C10" s="43">
        <v>2.8629526462395543</v>
      </c>
    </row>
    <row r="11" spans="1:3">
      <c r="A11" s="4" t="s">
        <v>103</v>
      </c>
      <c r="B11" s="43">
        <v>3.3411844693198647E-2</v>
      </c>
      <c r="C11" s="43">
        <v>-0.21665025446580588</v>
      </c>
    </row>
    <row r="12" spans="1:3">
      <c r="A12" s="10" t="s">
        <v>450</v>
      </c>
      <c r="B12" s="44">
        <v>-4.3944837839640892E-2</v>
      </c>
      <c r="C12" s="44">
        <v>8.4271651575212728E-2</v>
      </c>
    </row>
    <row r="13" spans="1:3">
      <c r="A13" s="15" t="s">
        <v>451</v>
      </c>
      <c r="B13" s="45">
        <v>1.2277772320990079E-2</v>
      </c>
      <c r="C13" s="45">
        <v>0.24408498309995172</v>
      </c>
    </row>
    <row r="14" spans="1:3">
      <c r="A14" s="11" t="s">
        <v>83</v>
      </c>
    </row>
  </sheetData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A0313-0725-416E-BC48-22DD2FD7099B}">
  <dimension ref="A1:S24"/>
  <sheetViews>
    <sheetView workbookViewId="0">
      <selection activeCell="D2" sqref="D2"/>
    </sheetView>
  </sheetViews>
  <sheetFormatPr defaultColWidth="9.140625" defaultRowHeight="14.25"/>
  <cols>
    <col min="1" max="1" width="28.42578125" style="9" customWidth="1"/>
    <col min="2" max="2" width="15.5703125" style="9" customWidth="1"/>
    <col min="3" max="16384" width="9.140625" style="9"/>
  </cols>
  <sheetData>
    <row r="1" spans="1:19">
      <c r="A1" s="8" t="s">
        <v>367</v>
      </c>
      <c r="B1" s="8">
        <v>13</v>
      </c>
    </row>
    <row r="2" spans="1:19">
      <c r="A2" s="9" t="s">
        <v>452</v>
      </c>
    </row>
    <row r="4" spans="1:19">
      <c r="A4" s="3" t="str">
        <f>HYPERLINK("#'OBSAH'!A1","Naspäť na obsah")</f>
        <v>Naspäť na obsah</v>
      </c>
    </row>
    <row r="6" spans="1:19">
      <c r="A6" s="10" t="s">
        <v>85</v>
      </c>
      <c r="B6" s="10">
        <v>2003</v>
      </c>
      <c r="C6" s="10">
        <v>2004</v>
      </c>
      <c r="D6" s="10">
        <v>2005</v>
      </c>
      <c r="E6" s="10">
        <v>2006</v>
      </c>
      <c r="F6" s="10">
        <v>2007</v>
      </c>
      <c r="G6" s="10">
        <v>2008</v>
      </c>
      <c r="H6" s="10">
        <v>2009</v>
      </c>
      <c r="I6" s="10">
        <v>2010</v>
      </c>
      <c r="J6" s="10">
        <v>2011</v>
      </c>
      <c r="K6" s="10">
        <v>2012</v>
      </c>
      <c r="L6" s="10">
        <v>2013</v>
      </c>
      <c r="M6" s="10">
        <v>2014</v>
      </c>
      <c r="N6" s="10">
        <v>2015</v>
      </c>
      <c r="O6" s="10">
        <v>2016</v>
      </c>
      <c r="P6" s="10">
        <v>2017</v>
      </c>
      <c r="Q6" s="10">
        <v>2018</v>
      </c>
      <c r="R6" s="10">
        <v>2019</v>
      </c>
      <c r="S6" s="10">
        <v>2020</v>
      </c>
    </row>
    <row r="7" spans="1:19">
      <c r="A7" s="7" t="s">
        <v>276</v>
      </c>
      <c r="B7" s="46">
        <v>0.18575263361453304</v>
      </c>
      <c r="C7" s="46">
        <v>0.19253692493542726</v>
      </c>
      <c r="D7" s="46">
        <v>0.19129764750283054</v>
      </c>
      <c r="E7" s="46">
        <v>0.17567076802393991</v>
      </c>
      <c r="F7" s="46">
        <v>0.18256518881016726</v>
      </c>
      <c r="G7" s="46">
        <v>0.15105387056426725</v>
      </c>
      <c r="H7" s="46">
        <v>0.13440867639815313</v>
      </c>
      <c r="I7" s="46">
        <v>0.14424840008628748</v>
      </c>
      <c r="J7" s="46">
        <v>0.14548710877196838</v>
      </c>
      <c r="K7" s="46">
        <v>0.13964935032126044</v>
      </c>
      <c r="L7" s="46">
        <v>0.13314996538334187</v>
      </c>
      <c r="M7" s="46">
        <v>0.14078596874097371</v>
      </c>
      <c r="N7" s="46">
        <v>0.15262798634812286</v>
      </c>
      <c r="O7" s="46">
        <v>0.1728391083845108</v>
      </c>
      <c r="P7" s="46">
        <v>0.15012030134500848</v>
      </c>
      <c r="Q7" s="46">
        <v>0.14660599849080405</v>
      </c>
      <c r="R7" s="46">
        <v>0.16162769563877452</v>
      </c>
      <c r="S7" s="46">
        <v>0.1321436929020772</v>
      </c>
    </row>
    <row r="8" spans="1:19">
      <c r="A8" s="7" t="s">
        <v>278</v>
      </c>
      <c r="B8" s="46">
        <v>2.2501081782778019E-2</v>
      </c>
      <c r="C8" s="46">
        <v>2.9620038576796525E-2</v>
      </c>
      <c r="D8" s="46">
        <v>2.1905271103283431E-2</v>
      </c>
      <c r="E8" s="46">
        <v>2.4182028598129936E-2</v>
      </c>
      <c r="F8" s="46">
        <v>2.8698901955055634E-2</v>
      </c>
      <c r="G8" s="46">
        <v>2.4835187643033094E-2</v>
      </c>
      <c r="H8" s="46">
        <v>3.6219174803091614E-2</v>
      </c>
      <c r="I8" s="46">
        <v>4.5615517365355573E-2</v>
      </c>
      <c r="J8" s="46">
        <v>4.3829625926393917E-2</v>
      </c>
      <c r="K8" s="46">
        <v>5.0723783378666287E-2</v>
      </c>
      <c r="L8" s="46">
        <v>4.4606574154902018E-2</v>
      </c>
      <c r="M8" s="46">
        <v>5.1863025129176163E-2</v>
      </c>
      <c r="N8" s="46">
        <v>5.204290589956119E-2</v>
      </c>
      <c r="O8" s="46">
        <v>5.050941171163624E-2</v>
      </c>
      <c r="P8" s="46">
        <v>5.233305723188577E-2</v>
      </c>
      <c r="Q8" s="46">
        <v>5.1256349322551215E-2</v>
      </c>
      <c r="R8" s="46">
        <v>4.6484705287363585E-2</v>
      </c>
      <c r="S8" s="46">
        <v>5.2570238188100228E-2</v>
      </c>
    </row>
    <row r="9" spans="1:19">
      <c r="A9" s="7" t="s">
        <v>170</v>
      </c>
      <c r="B9" s="46"/>
      <c r="C9" s="46"/>
      <c r="D9" s="46"/>
      <c r="E9" s="46"/>
      <c r="F9" s="46"/>
      <c r="G9" s="46">
        <v>9.1377323349008943E-2</v>
      </c>
      <c r="H9" s="46">
        <v>7.8781768884101405E-2</v>
      </c>
      <c r="I9" s="46">
        <v>9.0129970518443944E-2</v>
      </c>
      <c r="J9" s="46">
        <v>8.6648390588002611E-2</v>
      </c>
      <c r="K9" s="46">
        <v>8.6331904573435175E-2</v>
      </c>
      <c r="L9" s="46">
        <v>8.6278257728545193E-2</v>
      </c>
      <c r="M9" s="46">
        <v>8.8874803427581112E-2</v>
      </c>
      <c r="N9" s="46">
        <v>8.9293027791321311E-2</v>
      </c>
      <c r="O9" s="46">
        <v>8.8542908512105375E-2</v>
      </c>
      <c r="P9" s="46">
        <v>7.4263400780972669E-2</v>
      </c>
      <c r="Q9" s="46">
        <v>7.0233925373638623E-2</v>
      </c>
      <c r="R9" s="46">
        <v>7.3877689712122774E-2</v>
      </c>
      <c r="S9" s="46">
        <v>6.2637367679650544E-2</v>
      </c>
    </row>
    <row r="10" spans="1:19">
      <c r="A10" s="7" t="s">
        <v>168</v>
      </c>
      <c r="B10" s="46">
        <v>3.6367047939251676E-2</v>
      </c>
      <c r="C10" s="46">
        <v>4.2187531285248048E-2</v>
      </c>
      <c r="D10" s="46">
        <v>3.3596993332494655E-2</v>
      </c>
      <c r="E10" s="46">
        <v>3.5866296721335289E-2</v>
      </c>
      <c r="F10" s="46">
        <v>3.3209164171109973E-2</v>
      </c>
      <c r="G10" s="46">
        <v>2.6599376252819697E-2</v>
      </c>
      <c r="H10" s="46">
        <v>6.1183153572431447E-2</v>
      </c>
      <c r="I10" s="46">
        <v>5.9790033795930106E-2</v>
      </c>
      <c r="J10" s="46">
        <v>5.8333287551573153E-2</v>
      </c>
      <c r="K10" s="46">
        <v>4.9035376544197526E-2</v>
      </c>
      <c r="L10" s="46">
        <v>5.0890250142981847E-2</v>
      </c>
      <c r="M10" s="46">
        <v>5.126127282647068E-2</v>
      </c>
      <c r="N10" s="46">
        <v>5.4275962944904922E-2</v>
      </c>
      <c r="O10" s="46">
        <v>5.0767178548643821E-2</v>
      </c>
      <c r="P10" s="46">
        <v>4.9962529089259654E-2</v>
      </c>
      <c r="Q10" s="46">
        <v>4.6631151756786691E-2</v>
      </c>
      <c r="R10" s="46">
        <v>4.2825985602187332E-2</v>
      </c>
      <c r="S10" s="46">
        <v>4.9564782483011147E-2</v>
      </c>
    </row>
    <row r="11" spans="1:19">
      <c r="A11" s="7" t="s">
        <v>274</v>
      </c>
      <c r="B11" s="46">
        <v>0.29568473977858872</v>
      </c>
      <c r="C11" s="46">
        <v>0.28594883568820872</v>
      </c>
      <c r="D11" s="46">
        <v>0.32371210215121399</v>
      </c>
      <c r="E11" s="46">
        <v>0.30584407094815441</v>
      </c>
      <c r="F11" s="46">
        <v>0.34951184476420033</v>
      </c>
      <c r="G11" s="46">
        <v>0.25884961794119737</v>
      </c>
      <c r="H11" s="46">
        <v>0.29707272836079235</v>
      </c>
      <c r="I11" s="46">
        <v>0.2893686632631049</v>
      </c>
      <c r="J11" s="46">
        <v>0.28910082791735109</v>
      </c>
      <c r="K11" s="46">
        <v>0.28502075771993501</v>
      </c>
      <c r="L11" s="46">
        <v>0.27733587188826347</v>
      </c>
      <c r="M11" s="46">
        <v>0.28850412400911452</v>
      </c>
      <c r="N11" s="46">
        <v>0.29101251422070534</v>
      </c>
      <c r="O11" s="46">
        <v>0.3209583770999942</v>
      </c>
      <c r="P11" s="46">
        <v>0.27044136788545736</v>
      </c>
      <c r="Q11" s="46">
        <v>0.29216456993546497</v>
      </c>
      <c r="R11" s="46">
        <v>0.28740309924375923</v>
      </c>
      <c r="S11" s="46">
        <v>0.24120273289987473</v>
      </c>
    </row>
    <row r="12" spans="1:19">
      <c r="A12" s="7" t="s">
        <v>166</v>
      </c>
      <c r="B12" s="46">
        <v>0.15903547098716028</v>
      </c>
      <c r="C12" s="46">
        <v>0.17807396333202075</v>
      </c>
      <c r="D12" s="46">
        <v>0.17803340042772675</v>
      </c>
      <c r="E12" s="46">
        <v>0.18322462557561847</v>
      </c>
      <c r="F12" s="46">
        <v>0.18513987290921044</v>
      </c>
      <c r="G12" s="46">
        <v>0.13449343754608464</v>
      </c>
      <c r="H12" s="46">
        <v>0.10121390396486722</v>
      </c>
      <c r="I12" s="46">
        <v>0.1140118285755375</v>
      </c>
      <c r="J12" s="46">
        <v>0.12644555907769897</v>
      </c>
      <c r="K12" s="46">
        <v>0.15261766216705544</v>
      </c>
      <c r="L12" s="46">
        <v>0.15310722133590199</v>
      </c>
      <c r="M12" s="46">
        <v>0.14600917872845726</v>
      </c>
      <c r="N12" s="46">
        <v>0.15877783195189338</v>
      </c>
      <c r="O12" s="46">
        <v>0.18157740415906792</v>
      </c>
      <c r="P12" s="46">
        <v>0.1546680866169684</v>
      </c>
      <c r="Q12" s="46">
        <v>0.14696640349592854</v>
      </c>
      <c r="R12" s="46">
        <v>0.1635084197965973</v>
      </c>
      <c r="S12" s="46">
        <v>0.12906940996710059</v>
      </c>
    </row>
    <row r="13" spans="1:19">
      <c r="A13" s="7" t="s">
        <v>391</v>
      </c>
      <c r="B13" s="46">
        <v>0.30065902589768823</v>
      </c>
      <c r="C13" s="46">
        <v>0.27163270618229873</v>
      </c>
      <c r="D13" s="46">
        <v>0.25145458548245064</v>
      </c>
      <c r="E13" s="46">
        <v>0.27521221013282199</v>
      </c>
      <c r="F13" s="46">
        <v>0.22087502739025638</v>
      </c>
      <c r="G13" s="46">
        <v>0.31279118670358902</v>
      </c>
      <c r="H13" s="46">
        <v>0.29112059401656287</v>
      </c>
      <c r="I13" s="46">
        <v>0.25683558639534049</v>
      </c>
      <c r="J13" s="46">
        <v>0.25015520016701187</v>
      </c>
      <c r="K13" s="46">
        <v>0.23662116529545013</v>
      </c>
      <c r="L13" s="46">
        <v>0.25463185936606364</v>
      </c>
      <c r="M13" s="46">
        <v>0.23270162713822651</v>
      </c>
      <c r="N13" s="46">
        <v>0.20196977084349099</v>
      </c>
      <c r="O13" s="46">
        <v>0.13480561158404167</v>
      </c>
      <c r="P13" s="46">
        <v>0.24821125705044769</v>
      </c>
      <c r="Q13" s="46">
        <v>0.2461416016248259</v>
      </c>
      <c r="R13" s="46">
        <v>0.22427240471919524</v>
      </c>
      <c r="S13" s="46">
        <v>0.33281177588018557</v>
      </c>
    </row>
    <row r="16" spans="1:19">
      <c r="A16" s="10" t="s">
        <v>85</v>
      </c>
      <c r="B16" s="10">
        <v>2003</v>
      </c>
      <c r="C16" s="10">
        <v>2004</v>
      </c>
      <c r="D16" s="10">
        <v>2005</v>
      </c>
      <c r="E16" s="10">
        <v>2006</v>
      </c>
      <c r="F16" s="10">
        <v>2007</v>
      </c>
      <c r="G16" s="10">
        <v>2008</v>
      </c>
      <c r="H16" s="10">
        <v>2009</v>
      </c>
      <c r="I16" s="10">
        <v>2010</v>
      </c>
      <c r="J16" s="10">
        <v>2011</v>
      </c>
      <c r="K16" s="10">
        <v>2012</v>
      </c>
      <c r="L16" s="10">
        <v>2013</v>
      </c>
      <c r="M16" s="10">
        <v>2014</v>
      </c>
      <c r="N16" s="10">
        <v>2015</v>
      </c>
      <c r="O16" s="10">
        <v>2016</v>
      </c>
      <c r="P16" s="10">
        <v>2017</v>
      </c>
      <c r="Q16" s="10">
        <v>2018</v>
      </c>
      <c r="R16" s="10">
        <v>2019</v>
      </c>
      <c r="S16" s="10">
        <v>2020</v>
      </c>
    </row>
    <row r="17" spans="1:19">
      <c r="A17" s="7" t="s">
        <v>276</v>
      </c>
      <c r="B17" s="14">
        <v>48508</v>
      </c>
      <c r="C17" s="14">
        <v>28848</v>
      </c>
      <c r="D17" s="14">
        <v>24330</v>
      </c>
      <c r="E17" s="14">
        <v>36279</v>
      </c>
      <c r="F17" s="14">
        <v>29994</v>
      </c>
      <c r="G17" s="14">
        <v>27656</v>
      </c>
      <c r="H17" s="14">
        <v>29198</v>
      </c>
      <c r="I17" s="14">
        <v>32097</v>
      </c>
      <c r="J17" s="14">
        <v>26482</v>
      </c>
      <c r="K17" s="14">
        <v>33167</v>
      </c>
      <c r="L17" s="14">
        <v>35387</v>
      </c>
      <c r="M17" s="14">
        <v>17547</v>
      </c>
      <c r="N17" s="14">
        <v>46956</v>
      </c>
      <c r="O17" s="14">
        <v>26821</v>
      </c>
      <c r="P17" s="14">
        <v>38060</v>
      </c>
      <c r="Q17" s="14">
        <v>39051</v>
      </c>
      <c r="R17" s="14">
        <v>40907</v>
      </c>
      <c r="S17" s="14">
        <v>28799</v>
      </c>
    </row>
    <row r="18" spans="1:19">
      <c r="A18" s="7" t="s">
        <v>278</v>
      </c>
      <c r="B18" s="14">
        <v>5876</v>
      </c>
      <c r="C18" s="14">
        <v>4438</v>
      </c>
      <c r="D18" s="14">
        <v>2786</v>
      </c>
      <c r="E18" s="14">
        <v>4994</v>
      </c>
      <c r="F18" s="14">
        <v>4715</v>
      </c>
      <c r="G18" s="14">
        <v>4547</v>
      </c>
      <c r="H18" s="14">
        <v>7868</v>
      </c>
      <c r="I18" s="14">
        <v>10150</v>
      </c>
      <c r="J18" s="14">
        <v>7978</v>
      </c>
      <c r="K18" s="14">
        <v>12047</v>
      </c>
      <c r="L18" s="14">
        <v>11855</v>
      </c>
      <c r="M18" s="14">
        <v>6464</v>
      </c>
      <c r="N18" s="14">
        <v>16011</v>
      </c>
      <c r="O18" s="14">
        <v>7838</v>
      </c>
      <c r="P18" s="14">
        <v>13268</v>
      </c>
      <c r="Q18" s="14">
        <v>13653</v>
      </c>
      <c r="R18" s="14">
        <v>11765</v>
      </c>
      <c r="S18" s="14">
        <v>11457</v>
      </c>
    </row>
    <row r="19" spans="1:19">
      <c r="A19" s="7" t="s">
        <v>170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16730</v>
      </c>
      <c r="H19" s="14">
        <v>17114</v>
      </c>
      <c r="I19" s="14">
        <v>20055</v>
      </c>
      <c r="J19" s="14">
        <v>15772</v>
      </c>
      <c r="K19" s="14">
        <v>20504</v>
      </c>
      <c r="L19" s="14">
        <v>22930</v>
      </c>
      <c r="M19" s="14">
        <v>11077</v>
      </c>
      <c r="N19" s="14">
        <v>27471</v>
      </c>
      <c r="O19" s="14">
        <v>13740</v>
      </c>
      <c r="P19" s="14">
        <v>18828</v>
      </c>
      <c r="Q19" s="14">
        <v>18708</v>
      </c>
      <c r="R19" s="14">
        <v>18698</v>
      </c>
      <c r="S19" s="14">
        <v>13651</v>
      </c>
    </row>
    <row r="20" spans="1:19">
      <c r="A20" s="7" t="s">
        <v>168</v>
      </c>
      <c r="B20" s="14">
        <v>9497</v>
      </c>
      <c r="C20" s="14">
        <v>6321</v>
      </c>
      <c r="D20" s="14">
        <v>4273</v>
      </c>
      <c r="E20" s="14">
        <v>7407</v>
      </c>
      <c r="F20" s="14">
        <v>5456</v>
      </c>
      <c r="G20" s="14">
        <v>4870</v>
      </c>
      <c r="H20" s="14">
        <v>13291</v>
      </c>
      <c r="I20" s="14">
        <v>13304</v>
      </c>
      <c r="J20" s="14">
        <v>10618</v>
      </c>
      <c r="K20" s="14">
        <v>11646</v>
      </c>
      <c r="L20" s="14">
        <v>13525</v>
      </c>
      <c r="M20" s="14">
        <v>6389</v>
      </c>
      <c r="N20" s="14">
        <v>16698</v>
      </c>
      <c r="O20" s="14">
        <v>7878</v>
      </c>
      <c r="P20" s="14">
        <v>12667</v>
      </c>
      <c r="Q20" s="14">
        <v>12421</v>
      </c>
      <c r="R20" s="14">
        <v>10839</v>
      </c>
      <c r="S20" s="14">
        <v>10802</v>
      </c>
    </row>
    <row r="21" spans="1:19">
      <c r="A21" s="7" t="s">
        <v>274</v>
      </c>
      <c r="B21" s="14">
        <v>77216</v>
      </c>
      <c r="C21" s="14">
        <v>42844</v>
      </c>
      <c r="D21" s="14">
        <v>41171</v>
      </c>
      <c r="E21" s="14">
        <v>63162</v>
      </c>
      <c r="F21" s="14">
        <v>57422</v>
      </c>
      <c r="G21" s="14">
        <v>47392</v>
      </c>
      <c r="H21" s="14">
        <v>64534</v>
      </c>
      <c r="I21" s="14">
        <v>64388</v>
      </c>
      <c r="J21" s="14">
        <v>52623</v>
      </c>
      <c r="K21" s="14">
        <v>67693</v>
      </c>
      <c r="L21" s="14">
        <v>73707</v>
      </c>
      <c r="M21" s="14">
        <v>35958</v>
      </c>
      <c r="N21" s="14">
        <v>89530</v>
      </c>
      <c r="O21" s="14">
        <v>49806</v>
      </c>
      <c r="P21" s="14">
        <v>68565</v>
      </c>
      <c r="Q21" s="14">
        <v>77823</v>
      </c>
      <c r="R21" s="14">
        <v>72740</v>
      </c>
      <c r="S21" s="14">
        <v>52567</v>
      </c>
    </row>
    <row r="22" spans="1:19">
      <c r="A22" s="7" t="s">
        <v>166</v>
      </c>
      <c r="B22" s="14">
        <v>41531</v>
      </c>
      <c r="C22" s="14">
        <v>26681</v>
      </c>
      <c r="D22" s="14">
        <v>22643</v>
      </c>
      <c r="E22" s="14">
        <v>37839</v>
      </c>
      <c r="F22" s="14">
        <v>30417</v>
      </c>
      <c r="G22" s="14">
        <v>24624</v>
      </c>
      <c r="H22" s="14">
        <v>21987</v>
      </c>
      <c r="I22" s="14">
        <v>25369</v>
      </c>
      <c r="J22" s="14">
        <v>23016</v>
      </c>
      <c r="K22" s="14">
        <v>36247</v>
      </c>
      <c r="L22" s="14">
        <v>40691</v>
      </c>
      <c r="M22" s="14">
        <v>18198</v>
      </c>
      <c r="N22" s="14">
        <v>48848</v>
      </c>
      <c r="O22" s="14">
        <v>28177</v>
      </c>
      <c r="P22" s="14">
        <v>39213</v>
      </c>
      <c r="Q22" s="14">
        <v>39147</v>
      </c>
      <c r="R22" s="14">
        <v>41383</v>
      </c>
      <c r="S22" s="14">
        <v>28129</v>
      </c>
    </row>
    <row r="23" spans="1:19">
      <c r="A23" s="7" t="s">
        <v>391</v>
      </c>
      <c r="B23" s="14">
        <v>78515</v>
      </c>
      <c r="C23" s="14">
        <v>40699</v>
      </c>
      <c r="D23" s="14">
        <v>31981</v>
      </c>
      <c r="E23" s="14">
        <v>56836</v>
      </c>
      <c r="F23" s="14">
        <v>36288</v>
      </c>
      <c r="G23" s="14">
        <v>57268</v>
      </c>
      <c r="H23" s="14">
        <v>63241</v>
      </c>
      <c r="I23" s="14">
        <v>57149</v>
      </c>
      <c r="J23" s="14">
        <v>45534</v>
      </c>
      <c r="K23" s="14">
        <v>56198</v>
      </c>
      <c r="L23" s="14">
        <v>67673</v>
      </c>
      <c r="M23" s="14">
        <v>29003</v>
      </c>
      <c r="N23" s="14">
        <v>62136</v>
      </c>
      <c r="O23" s="14">
        <v>20919</v>
      </c>
      <c r="P23" s="14">
        <v>62929</v>
      </c>
      <c r="Q23" s="14">
        <v>65564</v>
      </c>
      <c r="R23" s="14">
        <v>56762</v>
      </c>
      <c r="S23" s="14">
        <v>72532</v>
      </c>
    </row>
    <row r="24" spans="1:19">
      <c r="A24" s="11" t="s">
        <v>83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B0EB-4E1C-406D-B292-452CFE5B45A0}">
  <dimension ref="A1:E9"/>
  <sheetViews>
    <sheetView workbookViewId="0">
      <selection activeCell="G30" sqref="G30"/>
    </sheetView>
  </sheetViews>
  <sheetFormatPr defaultRowHeight="15"/>
  <cols>
    <col min="1" max="1" width="20.85546875" customWidth="1"/>
    <col min="2" max="2" width="13.140625" customWidth="1"/>
  </cols>
  <sheetData>
    <row r="1" spans="1:5">
      <c r="A1" s="8" t="s">
        <v>367</v>
      </c>
      <c r="B1" s="8">
        <v>14</v>
      </c>
    </row>
    <row r="2" spans="1:5">
      <c r="A2" s="9" t="s">
        <v>453</v>
      </c>
      <c r="B2" s="9"/>
    </row>
    <row r="4" spans="1:5">
      <c r="A4" s="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454</v>
      </c>
      <c r="B7" s="14">
        <v>407201</v>
      </c>
      <c r="C7" s="14">
        <v>419708</v>
      </c>
      <c r="D7" s="14">
        <v>401264</v>
      </c>
      <c r="E7" s="14">
        <v>287901</v>
      </c>
    </row>
    <row r="8" spans="1:5">
      <c r="A8" s="7" t="s">
        <v>455</v>
      </c>
      <c r="B8" s="14">
        <v>24681</v>
      </c>
      <c r="C8" s="14">
        <v>24251</v>
      </c>
      <c r="D8" s="14">
        <v>22151</v>
      </c>
      <c r="E8" s="14">
        <v>12676</v>
      </c>
    </row>
    <row r="9" spans="1:5">
      <c r="A9" s="11" t="s">
        <v>83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A8D4-842F-4B1B-BB33-86E8FF57D4D3}">
  <dimension ref="A1:K29"/>
  <sheetViews>
    <sheetView workbookViewId="0">
      <selection activeCell="A11" sqref="A11"/>
    </sheetView>
  </sheetViews>
  <sheetFormatPr defaultRowHeight="14.25"/>
  <cols>
    <col min="1" max="1" width="22" style="9" customWidth="1"/>
    <col min="2" max="9" width="14.5703125" style="9" bestFit="1" customWidth="1"/>
    <col min="10" max="11" width="15.7109375" style="9" bestFit="1" customWidth="1"/>
    <col min="12" max="16384" width="9.140625" style="9"/>
  </cols>
  <sheetData>
    <row r="1" spans="1:11">
      <c r="A1" s="8" t="s">
        <v>367</v>
      </c>
      <c r="B1" s="8">
        <v>15</v>
      </c>
    </row>
    <row r="2" spans="1:11">
      <c r="A2" s="9" t="s">
        <v>456</v>
      </c>
    </row>
    <row r="4" spans="1:11">
      <c r="A4" s="13" t="str">
        <f>HYPERLINK("#'OBSAH'!A1","Naspäť na obsah")</f>
        <v>Naspäť na obsah</v>
      </c>
    </row>
    <row r="6" spans="1:11">
      <c r="A6" s="7"/>
      <c r="B6" s="10">
        <v>2017</v>
      </c>
      <c r="C6" s="10"/>
      <c r="D6" s="10">
        <v>2018</v>
      </c>
      <c r="E6" s="10"/>
      <c r="F6" s="10">
        <v>2019</v>
      </c>
      <c r="G6" s="10"/>
      <c r="H6" s="10">
        <v>2020</v>
      </c>
      <c r="I6" s="10"/>
      <c r="J6" s="10" t="s">
        <v>202</v>
      </c>
      <c r="K6" s="10"/>
    </row>
    <row r="7" spans="1:11">
      <c r="A7" s="7"/>
      <c r="B7" s="20" t="s">
        <v>457</v>
      </c>
      <c r="C7" s="20" t="s">
        <v>458</v>
      </c>
      <c r="D7" s="20" t="s">
        <v>457</v>
      </c>
      <c r="E7" s="20" t="s">
        <v>458</v>
      </c>
      <c r="F7" s="20" t="s">
        <v>457</v>
      </c>
      <c r="G7" s="20" t="s">
        <v>458</v>
      </c>
      <c r="H7" s="20" t="s">
        <v>457</v>
      </c>
      <c r="I7" s="20" t="s">
        <v>458</v>
      </c>
      <c r="J7" s="20" t="s">
        <v>457</v>
      </c>
      <c r="K7" s="20" t="s">
        <v>458</v>
      </c>
    </row>
    <row r="8" spans="1:11">
      <c r="A8" s="7" t="s">
        <v>459</v>
      </c>
      <c r="B8" s="25">
        <v>1.60050314</v>
      </c>
      <c r="C8" s="25">
        <v>2.7243223333333302</v>
      </c>
      <c r="D8" s="25">
        <v>0.81099648000000002</v>
      </c>
      <c r="E8" s="25">
        <v>1.10531348</v>
      </c>
      <c r="F8" s="25">
        <v>1.84535227</v>
      </c>
      <c r="G8" s="25">
        <v>3.1852200000000002</v>
      </c>
      <c r="H8" s="25">
        <v>1.1926450399999999</v>
      </c>
      <c r="I8" s="25">
        <v>1.9952160000000001</v>
      </c>
      <c r="J8" s="25">
        <v>5.4494969299999996</v>
      </c>
      <c r="K8" s="25">
        <v>9.0100718133333295</v>
      </c>
    </row>
    <row r="9" spans="1:11">
      <c r="A9" s="7" t="s">
        <v>460</v>
      </c>
      <c r="B9" s="25">
        <v>0.87519329999999995</v>
      </c>
      <c r="C9" s="25">
        <v>0</v>
      </c>
      <c r="D9" s="25">
        <v>2.8215333199999999</v>
      </c>
      <c r="E9" s="25">
        <v>2.9733687600000001</v>
      </c>
      <c r="F9" s="25">
        <v>0.90447089999999997</v>
      </c>
      <c r="G9" s="25">
        <v>1.07356231</v>
      </c>
      <c r="H9" s="25">
        <v>1.00855732</v>
      </c>
      <c r="I9" s="25">
        <v>1.0745901899999999</v>
      </c>
      <c r="J9" s="25">
        <v>5.6097548399999999</v>
      </c>
      <c r="K9" s="25">
        <v>5.1215212599999997</v>
      </c>
    </row>
    <row r="10" spans="1:11">
      <c r="A10" s="7" t="s">
        <v>240</v>
      </c>
      <c r="B10" s="25">
        <v>2.4756964400000001</v>
      </c>
      <c r="C10" s="25">
        <v>2.7243223333333302</v>
      </c>
      <c r="D10" s="25">
        <v>3.6325297999999999</v>
      </c>
      <c r="E10" s="25">
        <v>4.07868224</v>
      </c>
      <c r="F10" s="25">
        <v>2.74982317</v>
      </c>
      <c r="G10" s="25">
        <v>4.25878231</v>
      </c>
      <c r="H10" s="25">
        <v>2.2012023599999999</v>
      </c>
      <c r="I10" s="25">
        <v>3.06980619</v>
      </c>
      <c r="J10" s="25">
        <v>11.059251769999999</v>
      </c>
      <c r="K10" s="25">
        <v>14.131593073333301</v>
      </c>
    </row>
    <row r="11" spans="1:11">
      <c r="A11" s="11" t="s">
        <v>199</v>
      </c>
    </row>
    <row r="29" spans="2:2">
      <c r="B29" s="11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2F82-3C15-4AB5-B6DB-5421D615EB93}">
  <dimension ref="A1:E30"/>
  <sheetViews>
    <sheetView workbookViewId="0">
      <selection activeCell="A13" sqref="A13"/>
    </sheetView>
  </sheetViews>
  <sheetFormatPr defaultRowHeight="14.25"/>
  <cols>
    <col min="1" max="1" width="31.42578125" style="9" customWidth="1"/>
    <col min="2" max="16384" width="9.140625" style="9"/>
  </cols>
  <sheetData>
    <row r="1" spans="1:5">
      <c r="A1" s="8" t="s">
        <v>367</v>
      </c>
      <c r="B1" s="8">
        <v>16</v>
      </c>
    </row>
    <row r="2" spans="1:5">
      <c r="A2" s="9" t="s">
        <v>461</v>
      </c>
    </row>
    <row r="4" spans="1:5">
      <c r="A4" s="1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462</v>
      </c>
      <c r="B7" s="7">
        <v>8</v>
      </c>
      <c r="C7" s="7">
        <v>2</v>
      </c>
      <c r="D7" s="7">
        <v>6</v>
      </c>
      <c r="E7" s="7">
        <v>6</v>
      </c>
    </row>
    <row r="8" spans="1:5">
      <c r="A8" s="7" t="s">
        <v>463</v>
      </c>
      <c r="B8" s="7">
        <v>7</v>
      </c>
      <c r="C8" s="7">
        <v>1</v>
      </c>
      <c r="D8" s="7">
        <v>5</v>
      </c>
      <c r="E8" s="7">
        <v>2</v>
      </c>
    </row>
    <row r="9" spans="1:5">
      <c r="A9" s="7" t="s">
        <v>464</v>
      </c>
      <c r="B9" s="7">
        <v>3</v>
      </c>
      <c r="C9" s="7">
        <v>3</v>
      </c>
      <c r="D9" s="7">
        <v>1</v>
      </c>
      <c r="E9" s="7">
        <v>1</v>
      </c>
    </row>
    <row r="10" spans="1:5">
      <c r="A10" s="7" t="s">
        <v>465</v>
      </c>
      <c r="B10" s="7"/>
      <c r="C10" s="7">
        <v>1</v>
      </c>
      <c r="D10" s="7">
        <v>5</v>
      </c>
      <c r="E10" s="7">
        <v>1</v>
      </c>
    </row>
    <row r="11" spans="1:5">
      <c r="A11" s="7" t="s">
        <v>466</v>
      </c>
      <c r="B11" s="7"/>
      <c r="C11" s="7">
        <v>5</v>
      </c>
      <c r="D11" s="7">
        <v>1</v>
      </c>
      <c r="E11" s="7">
        <v>1</v>
      </c>
    </row>
    <row r="12" spans="1:5">
      <c r="A12" s="7" t="s">
        <v>467</v>
      </c>
      <c r="B12" s="7"/>
      <c r="C12" s="7">
        <v>1</v>
      </c>
      <c r="D12" s="7">
        <v>3</v>
      </c>
      <c r="E12" s="7">
        <v>3</v>
      </c>
    </row>
    <row r="13" spans="1:5">
      <c r="A13" s="11" t="s">
        <v>199</v>
      </c>
    </row>
    <row r="30" spans="1:1">
      <c r="A30" s="11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E90EB-2D67-4123-9153-AFCC3B8B0FAB}">
  <dimension ref="A1:E31"/>
  <sheetViews>
    <sheetView zoomScaleNormal="100" workbookViewId="0">
      <selection activeCell="A14" sqref="A14"/>
    </sheetView>
  </sheetViews>
  <sheetFormatPr defaultRowHeight="14.25"/>
  <cols>
    <col min="1" max="1" width="37" style="9" customWidth="1"/>
    <col min="2" max="2" width="14.5703125" style="9" bestFit="1" customWidth="1"/>
    <col min="3" max="5" width="12.7109375" style="9" bestFit="1" customWidth="1"/>
    <col min="6" max="16384" width="9.140625" style="9"/>
  </cols>
  <sheetData>
    <row r="1" spans="1:5">
      <c r="A1" s="8" t="s">
        <v>367</v>
      </c>
      <c r="B1" s="8">
        <v>17</v>
      </c>
    </row>
    <row r="2" spans="1:5">
      <c r="A2" s="9" t="s">
        <v>468</v>
      </c>
    </row>
    <row r="4" spans="1:5">
      <c r="A4" s="13" t="str">
        <f>HYPERLINK("#'OBSAH'!A1","Naspäť na obsah")</f>
        <v>Naspäť na obsah</v>
      </c>
    </row>
    <row r="6" spans="1:5">
      <c r="A6" s="7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462</v>
      </c>
      <c r="B7" s="25">
        <v>1.0310127499999999</v>
      </c>
      <c r="C7" s="25">
        <v>0.26999998999999997</v>
      </c>
      <c r="D7" s="25">
        <v>0.42839835999999998</v>
      </c>
      <c r="E7" s="25">
        <v>0.53733554000000006</v>
      </c>
    </row>
    <row r="8" spans="1:5">
      <c r="A8" s="7" t="s">
        <v>469</v>
      </c>
      <c r="B8" s="25"/>
      <c r="C8" s="25">
        <v>0.81385219999999991</v>
      </c>
      <c r="D8" s="25"/>
      <c r="E8" s="25">
        <v>1.0999999999999999E-2</v>
      </c>
    </row>
    <row r="9" spans="1:5">
      <c r="A9" s="7" t="s">
        <v>470</v>
      </c>
      <c r="B9" s="25">
        <v>0.15648354</v>
      </c>
      <c r="C9" s="25">
        <v>0.17216556</v>
      </c>
      <c r="D9" s="25">
        <v>0.16959978000000001</v>
      </c>
      <c r="E9" s="25">
        <v>0.16239184000000001</v>
      </c>
    </row>
    <row r="10" spans="1:5">
      <c r="A10" s="7" t="s">
        <v>466</v>
      </c>
      <c r="B10" s="25"/>
      <c r="C10" s="25">
        <v>0.13397279999999998</v>
      </c>
      <c r="D10" s="25">
        <v>0.16628999999999999</v>
      </c>
      <c r="E10" s="25"/>
    </row>
    <row r="11" spans="1:5">
      <c r="A11" s="7" t="s">
        <v>471</v>
      </c>
      <c r="B11" s="25">
        <v>1.9999990000000002E-2</v>
      </c>
      <c r="C11" s="25">
        <v>4.4471120000000003E-2</v>
      </c>
      <c r="D11" s="25">
        <v>4.2610000000000002E-2</v>
      </c>
      <c r="E11" s="25">
        <v>0.17</v>
      </c>
    </row>
    <row r="12" spans="1:5">
      <c r="A12" s="7" t="s">
        <v>472</v>
      </c>
      <c r="B12" s="25"/>
      <c r="C12" s="25">
        <v>0.13875000000000001</v>
      </c>
      <c r="D12" s="25">
        <v>1.16187E-3</v>
      </c>
      <c r="E12" s="25">
        <v>0.12</v>
      </c>
    </row>
    <row r="13" spans="1:5">
      <c r="A13" s="7" t="s">
        <v>473</v>
      </c>
      <c r="B13" s="25"/>
      <c r="C13" s="25">
        <v>0.14999999</v>
      </c>
      <c r="D13" s="25">
        <v>0.104545</v>
      </c>
      <c r="E13" s="25"/>
    </row>
    <row r="14" spans="1:5">
      <c r="A14" s="11" t="s">
        <v>199</v>
      </c>
    </row>
    <row r="31" spans="1:1">
      <c r="A31" s="1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11E12-7A5B-46A4-BC27-9AD6001EF16F}">
  <dimension ref="A1:F28"/>
  <sheetViews>
    <sheetView workbookViewId="0">
      <selection activeCell="A11" sqref="A11"/>
    </sheetView>
  </sheetViews>
  <sheetFormatPr defaultRowHeight="15"/>
  <cols>
    <col min="1" max="1" width="13.7109375" bestFit="1" customWidth="1"/>
  </cols>
  <sheetData>
    <row r="1" spans="1:6">
      <c r="A1" s="8" t="s">
        <v>367</v>
      </c>
      <c r="B1" s="8">
        <v>18</v>
      </c>
    </row>
    <row r="2" spans="1:6">
      <c r="A2" s="9" t="s">
        <v>474</v>
      </c>
    </row>
    <row r="4" spans="1:6">
      <c r="A4" s="3" t="str">
        <f>HYPERLINK("#'OBSAH'!A1","Naspäť na obsah")</f>
        <v>Naspäť na obsah</v>
      </c>
    </row>
    <row r="6" spans="1:6">
      <c r="A6" s="9"/>
      <c r="B6" s="9">
        <v>2017</v>
      </c>
      <c r="C6" s="9">
        <v>2018</v>
      </c>
      <c r="D6" s="9">
        <v>2019</v>
      </c>
      <c r="E6" s="9">
        <v>2020</v>
      </c>
      <c r="F6" s="9"/>
    </row>
    <row r="7" spans="1:6">
      <c r="A7" s="9" t="s">
        <v>475</v>
      </c>
      <c r="B7" s="9">
        <v>11</v>
      </c>
      <c r="C7" s="9">
        <v>14</v>
      </c>
      <c r="D7" s="9">
        <v>28</v>
      </c>
      <c r="E7" s="9">
        <v>21</v>
      </c>
      <c r="F7" s="9"/>
    </row>
    <row r="8" spans="1:6">
      <c r="A8" s="9" t="s">
        <v>476</v>
      </c>
      <c r="B8" s="9">
        <v>34</v>
      </c>
      <c r="C8" s="9">
        <v>35</v>
      </c>
      <c r="D8" s="9">
        <v>33</v>
      </c>
      <c r="E8" s="9">
        <v>22</v>
      </c>
      <c r="F8" s="9"/>
    </row>
    <row r="9" spans="1:6">
      <c r="A9" s="9" t="s">
        <v>477</v>
      </c>
      <c r="B9" s="9">
        <v>23</v>
      </c>
      <c r="C9" s="9">
        <v>30</v>
      </c>
      <c r="D9" s="9">
        <v>31</v>
      </c>
      <c r="E9" s="9">
        <v>23</v>
      </c>
      <c r="F9" s="9"/>
    </row>
    <row r="10" spans="1:6">
      <c r="A10" s="9" t="s">
        <v>478</v>
      </c>
      <c r="B10" s="9">
        <v>7</v>
      </c>
      <c r="C10" s="9">
        <v>9</v>
      </c>
      <c r="D10" s="9">
        <v>7</v>
      </c>
      <c r="E10" s="9">
        <v>5</v>
      </c>
      <c r="F10" s="9"/>
    </row>
    <row r="11" spans="1:6">
      <c r="A11" s="11" t="s">
        <v>199</v>
      </c>
    </row>
    <row r="28" spans="1:1">
      <c r="A28" s="11"/>
    </row>
  </sheetData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BB20A-D5C8-4BCB-BC6A-5D4D7B920FCF}">
  <dimension ref="A1:F13"/>
  <sheetViews>
    <sheetView workbookViewId="0">
      <selection activeCell="A13" sqref="A13"/>
    </sheetView>
  </sheetViews>
  <sheetFormatPr defaultRowHeight="14.25"/>
  <cols>
    <col min="1" max="1" width="16.5703125" style="9" customWidth="1"/>
    <col min="2" max="2" width="11.5703125" style="9" bestFit="1" customWidth="1"/>
    <col min="3" max="6" width="10.140625" style="9" bestFit="1" customWidth="1"/>
    <col min="7" max="16384" width="9.140625" style="9"/>
  </cols>
  <sheetData>
    <row r="1" spans="1:6">
      <c r="A1" s="8" t="s">
        <v>367</v>
      </c>
      <c r="B1" s="8">
        <v>19</v>
      </c>
    </row>
    <row r="2" spans="1:6">
      <c r="A2" s="9" t="s">
        <v>479</v>
      </c>
    </row>
    <row r="4" spans="1:6">
      <c r="A4" s="13" t="str">
        <f>HYPERLINK("#'OBSAH'!A1","Naspäť na obsah")</f>
        <v>Naspäť na obsah</v>
      </c>
    </row>
    <row r="6" spans="1:6">
      <c r="A6" s="7"/>
      <c r="B6" s="7"/>
      <c r="C6" s="10">
        <v>2017</v>
      </c>
      <c r="D6" s="10">
        <v>2018</v>
      </c>
      <c r="E6" s="10">
        <v>2019</v>
      </c>
      <c r="F6" s="10">
        <v>2020</v>
      </c>
    </row>
    <row r="7" spans="1:6">
      <c r="A7" s="73" t="s">
        <v>248</v>
      </c>
      <c r="B7" s="7" t="s">
        <v>480</v>
      </c>
      <c r="C7" s="14">
        <v>670000</v>
      </c>
      <c r="D7" s="14">
        <v>1290000</v>
      </c>
      <c r="E7" s="14">
        <v>2179310</v>
      </c>
      <c r="F7" s="14">
        <v>1369500</v>
      </c>
    </row>
    <row r="8" spans="1:6">
      <c r="A8" s="74"/>
      <c r="B8" s="7" t="s">
        <v>481</v>
      </c>
      <c r="C8" s="14">
        <v>1142799.48</v>
      </c>
      <c r="D8" s="14">
        <v>1538395.3599999999</v>
      </c>
      <c r="E8" s="14">
        <v>2907277.0199999996</v>
      </c>
      <c r="F8" s="14">
        <v>1679264.5899999999</v>
      </c>
    </row>
    <row r="9" spans="1:6">
      <c r="A9" s="73" t="s">
        <v>249</v>
      </c>
      <c r="B9" s="7" t="s">
        <v>480</v>
      </c>
      <c r="C9" s="14">
        <v>2530000</v>
      </c>
      <c r="D9" s="14">
        <v>3576605</v>
      </c>
      <c r="E9" s="14">
        <v>2455670</v>
      </c>
      <c r="F9" s="14">
        <v>2707000</v>
      </c>
    </row>
    <row r="10" spans="1:6">
      <c r="A10" s="74"/>
      <c r="B10" s="7" t="s">
        <v>481</v>
      </c>
      <c r="C10" s="14">
        <v>3570234.1799999997</v>
      </c>
      <c r="D10" s="14">
        <v>3979299.38</v>
      </c>
      <c r="E10" s="14">
        <v>4255738.33</v>
      </c>
      <c r="F10" s="14">
        <v>2161415.4</v>
      </c>
    </row>
    <row r="11" spans="1:6">
      <c r="A11" s="73" t="s">
        <v>377</v>
      </c>
      <c r="B11" s="7" t="s">
        <v>480</v>
      </c>
      <c r="C11" s="14">
        <v>11400</v>
      </c>
      <c r="D11" s="14">
        <v>12000</v>
      </c>
      <c r="E11" s="14">
        <v>19760</v>
      </c>
      <c r="F11" s="14">
        <v>22200</v>
      </c>
    </row>
    <row r="12" spans="1:6">
      <c r="A12" s="74"/>
      <c r="B12" s="7" t="s">
        <v>481</v>
      </c>
      <c r="C12" s="14">
        <v>36893.82</v>
      </c>
      <c r="D12" s="14">
        <v>49915.700000000004</v>
      </c>
      <c r="E12" s="14">
        <v>16561.46</v>
      </c>
      <c r="F12" s="14">
        <v>187419.57</v>
      </c>
    </row>
    <row r="13" spans="1:6">
      <c r="A13" s="11" t="s">
        <v>199</v>
      </c>
    </row>
  </sheetData>
  <mergeCells count="3">
    <mergeCell ref="A7:A8"/>
    <mergeCell ref="A9:A10"/>
    <mergeCell ref="A11:A12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1BA49-D7D1-4EF2-9367-57C174E38D73}">
  <dimension ref="A1:F13"/>
  <sheetViews>
    <sheetView workbookViewId="0">
      <selection activeCell="K34" sqref="K34"/>
    </sheetView>
  </sheetViews>
  <sheetFormatPr defaultRowHeight="14.25"/>
  <cols>
    <col min="1" max="1" width="16.5703125" style="9" customWidth="1"/>
    <col min="2" max="2" width="11.5703125" style="9" bestFit="1" customWidth="1"/>
    <col min="3" max="6" width="10.140625" style="9" bestFit="1" customWidth="1"/>
    <col min="7" max="16384" width="9.140625" style="9"/>
  </cols>
  <sheetData>
    <row r="1" spans="1:6">
      <c r="A1" s="8" t="s">
        <v>367</v>
      </c>
      <c r="B1" s="8">
        <v>20</v>
      </c>
    </row>
    <row r="2" spans="1:6">
      <c r="A2" s="9" t="s">
        <v>482</v>
      </c>
    </row>
    <row r="4" spans="1:6">
      <c r="A4" s="13" t="str">
        <f>HYPERLINK("#'OBSAH'!A1","Naspäť na obsah")</f>
        <v>Naspäť na obsah</v>
      </c>
    </row>
    <row r="6" spans="1:6">
      <c r="A6" s="7"/>
      <c r="B6" s="7"/>
      <c r="C6" s="10">
        <v>2017</v>
      </c>
      <c r="D6" s="10">
        <v>2018</v>
      </c>
      <c r="E6" s="10">
        <v>2019</v>
      </c>
      <c r="F6" s="10">
        <v>2020</v>
      </c>
    </row>
    <row r="7" spans="1:6">
      <c r="A7" s="73" t="s">
        <v>483</v>
      </c>
      <c r="B7" s="7" t="s">
        <v>480</v>
      </c>
      <c r="C7" s="14">
        <v>1349435</v>
      </c>
      <c r="D7" s="14">
        <v>1760910</v>
      </c>
      <c r="E7" s="14">
        <v>1510040</v>
      </c>
      <c r="F7" s="14">
        <v>1185000</v>
      </c>
    </row>
    <row r="8" spans="1:6">
      <c r="A8" s="74"/>
      <c r="B8" s="7" t="s">
        <v>481</v>
      </c>
      <c r="C8" s="14">
        <v>1718223.54</v>
      </c>
      <c r="D8" s="14">
        <v>1734452.8299999998</v>
      </c>
      <c r="E8" s="14">
        <v>1806969.79</v>
      </c>
      <c r="F8" s="14">
        <v>1364104.94</v>
      </c>
    </row>
    <row r="9" spans="1:6">
      <c r="A9" s="73" t="s">
        <v>265</v>
      </c>
      <c r="B9" s="7" t="s">
        <v>480</v>
      </c>
      <c r="C9" s="14">
        <v>444000</v>
      </c>
      <c r="D9" s="14">
        <v>765500</v>
      </c>
      <c r="E9" s="14">
        <v>848060</v>
      </c>
      <c r="F9" s="14">
        <v>727860</v>
      </c>
    </row>
    <row r="10" spans="1:6">
      <c r="A10" s="74"/>
      <c r="B10" s="7" t="s">
        <v>481</v>
      </c>
      <c r="C10" s="14">
        <v>1034017.3300000001</v>
      </c>
      <c r="D10" s="14">
        <v>1421133.48</v>
      </c>
      <c r="E10" s="14">
        <v>1237737.78</v>
      </c>
      <c r="F10" s="14">
        <v>763527.25</v>
      </c>
    </row>
    <row r="11" spans="1:6">
      <c r="A11" s="73" t="s">
        <v>267</v>
      </c>
      <c r="B11" s="7" t="s">
        <v>480</v>
      </c>
      <c r="C11" s="14">
        <v>915600</v>
      </c>
      <c r="D11" s="14">
        <v>1184200</v>
      </c>
      <c r="E11" s="14">
        <v>1268010</v>
      </c>
      <c r="F11" s="14">
        <v>986036</v>
      </c>
    </row>
    <row r="12" spans="1:6">
      <c r="A12" s="74"/>
      <c r="B12" s="7" t="s">
        <v>481</v>
      </c>
      <c r="C12" s="14">
        <v>1256771.7400000002</v>
      </c>
      <c r="D12" s="14">
        <v>1477708.9600000002</v>
      </c>
      <c r="E12" s="14">
        <v>2019797.6299999997</v>
      </c>
      <c r="F12" s="14">
        <v>1188057.6600000001</v>
      </c>
    </row>
    <row r="13" spans="1:6">
      <c r="A13" s="11" t="s">
        <v>199</v>
      </c>
    </row>
  </sheetData>
  <mergeCells count="3">
    <mergeCell ref="A7:A8"/>
    <mergeCell ref="A9:A10"/>
    <mergeCell ref="A11:A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29EBA-A32A-41A2-B467-EDEB81249D45}">
  <dimension ref="A1:B16"/>
  <sheetViews>
    <sheetView workbookViewId="0">
      <selection activeCell="A4" sqref="A4"/>
    </sheetView>
  </sheetViews>
  <sheetFormatPr defaultRowHeight="14.25"/>
  <cols>
    <col min="1" max="1" width="32.28515625" style="9" customWidth="1"/>
    <col min="2" max="2" width="15" style="9" customWidth="1"/>
    <col min="3" max="16384" width="9.140625" style="9"/>
  </cols>
  <sheetData>
    <row r="1" spans="1:2">
      <c r="A1" s="8" t="s">
        <v>74</v>
      </c>
      <c r="B1" s="8">
        <v>4</v>
      </c>
    </row>
    <row r="2" spans="1:2">
      <c r="A2" s="9" t="s">
        <v>101</v>
      </c>
    </row>
    <row r="4" spans="1:2">
      <c r="A4" s="13" t="str">
        <f>HYPERLINK("#'OBSAH'!A1","Naspäť na obsah")</f>
        <v>Naspäť na obsah</v>
      </c>
    </row>
    <row r="6" spans="1:2">
      <c r="A6" s="10" t="s">
        <v>102</v>
      </c>
      <c r="B6" s="10" t="s">
        <v>86</v>
      </c>
    </row>
    <row r="7" spans="1:2">
      <c r="A7" s="7" t="s">
        <v>103</v>
      </c>
      <c r="B7" s="7">
        <v>4</v>
      </c>
    </row>
    <row r="8" spans="1:2">
      <c r="A8" s="7" t="s">
        <v>104</v>
      </c>
      <c r="B8" s="7">
        <v>3</v>
      </c>
    </row>
    <row r="9" spans="1:2">
      <c r="A9" s="7" t="s">
        <v>105</v>
      </c>
      <c r="B9" s="7">
        <v>3</v>
      </c>
    </row>
    <row r="10" spans="1:2">
      <c r="A10" s="7" t="s">
        <v>106</v>
      </c>
      <c r="B10" s="7">
        <v>3</v>
      </c>
    </row>
    <row r="11" spans="1:2">
      <c r="A11" s="7" t="s">
        <v>107</v>
      </c>
      <c r="B11" s="7">
        <v>5</v>
      </c>
    </row>
    <row r="12" spans="1:2">
      <c r="A12" s="7" t="s">
        <v>108</v>
      </c>
      <c r="B12" s="7">
        <v>7</v>
      </c>
    </row>
    <row r="13" spans="1:2">
      <c r="A13" s="7" t="s">
        <v>109</v>
      </c>
      <c r="B13" s="7">
        <v>7</v>
      </c>
    </row>
    <row r="14" spans="1:2">
      <c r="A14" s="7" t="s">
        <v>110</v>
      </c>
      <c r="B14" s="7">
        <v>5</v>
      </c>
    </row>
    <row r="15" spans="1:2">
      <c r="A15" s="7" t="s">
        <v>111</v>
      </c>
      <c r="B15" s="7">
        <v>3</v>
      </c>
    </row>
    <row r="16" spans="1:2">
      <c r="A16" s="11" t="s">
        <v>112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B173E-7F73-44E5-9A79-BDE457E703CD}">
  <dimension ref="A1:E14"/>
  <sheetViews>
    <sheetView workbookViewId="0">
      <selection activeCell="B1" sqref="B1"/>
    </sheetView>
  </sheetViews>
  <sheetFormatPr defaultRowHeight="14.25"/>
  <cols>
    <col min="1" max="1" width="39.140625" style="9" bestFit="1" customWidth="1"/>
    <col min="2" max="2" width="11.5703125" style="9" bestFit="1" customWidth="1"/>
    <col min="3" max="6" width="10.140625" style="9" bestFit="1" customWidth="1"/>
    <col min="7" max="16384" width="9.140625" style="9"/>
  </cols>
  <sheetData>
    <row r="1" spans="1:5">
      <c r="A1" s="8" t="s">
        <v>367</v>
      </c>
      <c r="B1" s="8">
        <v>21</v>
      </c>
    </row>
    <row r="2" spans="1:5">
      <c r="A2" s="9" t="s">
        <v>484</v>
      </c>
    </row>
    <row r="4" spans="1:5">
      <c r="A4" s="13" t="str">
        <f>HYPERLINK("#'OBSAH'!A1","Naspäť na obsah")</f>
        <v>Naspäť na obsah</v>
      </c>
    </row>
    <row r="6" spans="1:5">
      <c r="A6" s="7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47" t="s">
        <v>485</v>
      </c>
      <c r="B7" s="23">
        <v>4.6103714085494047</v>
      </c>
      <c r="C7" s="23">
        <v>4.4316666666666666</v>
      </c>
      <c r="D7" s="23">
        <v>6.3278985507246377</v>
      </c>
      <c r="E7" s="23">
        <v>5.0237659963436929</v>
      </c>
    </row>
    <row r="8" spans="1:5">
      <c r="A8" s="7" t="s">
        <v>486</v>
      </c>
      <c r="B8" s="14">
        <v>3429836.2899999944</v>
      </c>
      <c r="C8" s="14">
        <v>3157231.4499999979</v>
      </c>
      <c r="D8" s="14">
        <v>3926162.3300000071</v>
      </c>
      <c r="E8" s="14">
        <v>2417299.6400000029</v>
      </c>
    </row>
    <row r="9" spans="1:5">
      <c r="A9" s="7" t="s">
        <v>487</v>
      </c>
      <c r="B9" s="14">
        <v>1427</v>
      </c>
      <c r="C9" s="14">
        <v>1200</v>
      </c>
      <c r="D9" s="14">
        <v>1656</v>
      </c>
      <c r="E9" s="14">
        <v>1094</v>
      </c>
    </row>
    <row r="10" spans="1:5">
      <c r="A10" s="11" t="s">
        <v>199</v>
      </c>
    </row>
    <row r="14" spans="1:5">
      <c r="A14" s="11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792E9-1B68-4709-9E4B-74F543CB0541}">
  <dimension ref="A1:E14"/>
  <sheetViews>
    <sheetView workbookViewId="0">
      <selection activeCell="K36" sqref="K36"/>
    </sheetView>
  </sheetViews>
  <sheetFormatPr defaultRowHeight="14.25"/>
  <cols>
    <col min="1" max="1" width="39.140625" style="9" bestFit="1" customWidth="1"/>
    <col min="2" max="2" width="11.5703125" style="9" bestFit="1" customWidth="1"/>
    <col min="3" max="6" width="10.140625" style="9" bestFit="1" customWidth="1"/>
    <col min="7" max="16384" width="9.140625" style="9"/>
  </cols>
  <sheetData>
    <row r="1" spans="1:5">
      <c r="A1" s="8" t="s">
        <v>367</v>
      </c>
      <c r="B1" s="8">
        <v>22</v>
      </c>
    </row>
    <row r="2" spans="1:5">
      <c r="A2" s="9" t="s">
        <v>488</v>
      </c>
    </row>
    <row r="4" spans="1:5">
      <c r="A4" s="13" t="str">
        <f>HYPERLINK("#'OBSAH'!A1","Naspäť na obsah")</f>
        <v>Naspäť na obsah</v>
      </c>
    </row>
    <row r="6" spans="1:5">
      <c r="A6" s="7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47" t="s">
        <v>489</v>
      </c>
      <c r="B7" s="23">
        <v>-24.646464646464647</v>
      </c>
      <c r="C7" s="23">
        <v>-26.262234533702678</v>
      </c>
      <c r="D7" s="23">
        <v>-17.563909774436091</v>
      </c>
      <c r="E7" s="23">
        <v>-26.653113087674715</v>
      </c>
    </row>
    <row r="8" spans="1:5">
      <c r="A8" s="7" t="s">
        <v>486</v>
      </c>
      <c r="B8" s="14">
        <v>1983005.0099999991</v>
      </c>
      <c r="C8" s="14">
        <v>2271377.5899999985</v>
      </c>
      <c r="D8" s="14">
        <v>1541441.2300000007</v>
      </c>
      <c r="E8" s="14">
        <v>955691.66000000096</v>
      </c>
    </row>
    <row r="9" spans="1:5">
      <c r="A9" s="7" t="s">
        <v>487</v>
      </c>
      <c r="B9" s="14">
        <v>792</v>
      </c>
      <c r="C9" s="14">
        <v>1083</v>
      </c>
      <c r="D9" s="14">
        <v>665</v>
      </c>
      <c r="E9" s="14">
        <v>787</v>
      </c>
    </row>
    <row r="10" spans="1:5">
      <c r="A10" s="11" t="s">
        <v>199</v>
      </c>
    </row>
    <row r="14" spans="1:5">
      <c r="A14" s="11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6B0AD-D88E-442F-8DB1-68071744603D}">
  <dimension ref="A1:H139"/>
  <sheetViews>
    <sheetView workbookViewId="0">
      <selection activeCell="M35" sqref="M35"/>
    </sheetView>
  </sheetViews>
  <sheetFormatPr defaultRowHeight="14.25"/>
  <cols>
    <col min="1" max="1" width="13.5703125" style="9" customWidth="1"/>
    <col min="2" max="2" width="12.42578125" style="9" bestFit="1" customWidth="1"/>
    <col min="3" max="3" width="10.140625" style="9" bestFit="1" customWidth="1"/>
    <col min="4" max="4" width="12.42578125" style="9" bestFit="1" customWidth="1"/>
    <col min="5" max="5" width="10.140625" style="9" bestFit="1" customWidth="1"/>
    <col min="6" max="6" width="12.42578125" style="9" bestFit="1" customWidth="1"/>
    <col min="7" max="7" width="10.140625" style="9" customWidth="1"/>
    <col min="8" max="8" width="12.42578125" style="9" bestFit="1" customWidth="1"/>
    <col min="9" max="9" width="10.140625" style="9" bestFit="1" customWidth="1"/>
    <col min="10" max="16384" width="9.140625" style="9"/>
  </cols>
  <sheetData>
    <row r="1" spans="1:8">
      <c r="A1" s="8" t="s">
        <v>367</v>
      </c>
      <c r="B1" s="8">
        <v>23</v>
      </c>
    </row>
    <row r="2" spans="1:8">
      <c r="A2" s="9" t="s">
        <v>490</v>
      </c>
    </row>
    <row r="4" spans="1:8">
      <c r="A4" s="13" t="str">
        <f>HYPERLINK("#'OBSAH'!A1","Naspäť na obsah")</f>
        <v>Naspäť na obsah</v>
      </c>
    </row>
    <row r="5" spans="1:8">
      <c r="A5" s="71">
        <v>2017</v>
      </c>
      <c r="B5" s="72"/>
      <c r="C5" s="71">
        <v>2018</v>
      </c>
      <c r="D5" s="72"/>
      <c r="E5" s="71">
        <v>2019</v>
      </c>
      <c r="F5" s="72"/>
      <c r="G5" s="71">
        <v>2020</v>
      </c>
      <c r="H5" s="72"/>
    </row>
    <row r="6" spans="1:8">
      <c r="A6" s="7" t="s">
        <v>491</v>
      </c>
      <c r="B6" s="7" t="s">
        <v>492</v>
      </c>
      <c r="C6" s="7" t="s">
        <v>491</v>
      </c>
      <c r="D6" s="7" t="s">
        <v>492</v>
      </c>
      <c r="E6" s="7" t="s">
        <v>491</v>
      </c>
      <c r="F6" s="7" t="s">
        <v>492</v>
      </c>
      <c r="G6" s="7" t="s">
        <v>491</v>
      </c>
      <c r="H6" s="7" t="s">
        <v>492</v>
      </c>
    </row>
    <row r="7" spans="1:8">
      <c r="A7" s="47">
        <v>-299</v>
      </c>
      <c r="B7" s="14">
        <v>414</v>
      </c>
      <c r="C7" s="47">
        <v>-475</v>
      </c>
      <c r="D7" s="14">
        <v>25080.49</v>
      </c>
      <c r="E7" s="47">
        <v>-372</v>
      </c>
      <c r="F7" s="14">
        <v>244</v>
      </c>
      <c r="G7" s="47">
        <v>-289</v>
      </c>
      <c r="H7" s="14">
        <v>51.36</v>
      </c>
    </row>
    <row r="8" spans="1:8">
      <c r="A8" s="47">
        <v>-227</v>
      </c>
      <c r="B8" s="14">
        <v>200</v>
      </c>
      <c r="C8" s="47">
        <v>-380</v>
      </c>
      <c r="D8" s="14">
        <v>43172.6</v>
      </c>
      <c r="E8" s="47">
        <v>-322</v>
      </c>
      <c r="F8" s="14">
        <v>4.46</v>
      </c>
      <c r="G8" s="47">
        <v>-194</v>
      </c>
      <c r="H8" s="14">
        <v>42</v>
      </c>
    </row>
    <row r="9" spans="1:8">
      <c r="A9" s="47">
        <v>-219</v>
      </c>
      <c r="B9" s="14">
        <v>350</v>
      </c>
      <c r="C9" s="47">
        <v>-254</v>
      </c>
      <c r="D9" s="14">
        <v>6385</v>
      </c>
      <c r="E9" s="47">
        <v>-210</v>
      </c>
      <c r="F9" s="14">
        <v>29469.360000000001</v>
      </c>
      <c r="G9" s="47">
        <v>-193</v>
      </c>
      <c r="H9" s="14">
        <v>130</v>
      </c>
    </row>
    <row r="10" spans="1:8">
      <c r="A10" s="47">
        <v>-212</v>
      </c>
      <c r="B10" s="14">
        <v>21.8</v>
      </c>
      <c r="C10" s="47">
        <v>-226</v>
      </c>
      <c r="D10" s="14">
        <v>870.87</v>
      </c>
      <c r="E10" s="47">
        <v>-104</v>
      </c>
      <c r="F10" s="14">
        <v>708</v>
      </c>
      <c r="G10" s="47">
        <v>-128</v>
      </c>
      <c r="H10" s="14">
        <v>74.599999999999994</v>
      </c>
    </row>
    <row r="11" spans="1:8">
      <c r="A11" s="47">
        <v>-194</v>
      </c>
      <c r="B11" s="14">
        <v>300</v>
      </c>
      <c r="C11" s="47">
        <v>-192</v>
      </c>
      <c r="D11" s="14">
        <v>399</v>
      </c>
      <c r="E11" s="47">
        <v>-100</v>
      </c>
      <c r="F11" s="14">
        <v>1850</v>
      </c>
      <c r="G11" s="47">
        <v>-121</v>
      </c>
      <c r="H11" s="14">
        <v>1050</v>
      </c>
    </row>
    <row r="12" spans="1:8">
      <c r="A12" s="47">
        <v>-179</v>
      </c>
      <c r="B12" s="14">
        <v>49899</v>
      </c>
      <c r="C12" s="47">
        <v>-187</v>
      </c>
      <c r="D12" s="14">
        <v>5391.71</v>
      </c>
      <c r="E12" s="47">
        <v>-95</v>
      </c>
      <c r="F12" s="14">
        <v>-502.8</v>
      </c>
      <c r="G12" s="47">
        <v>-116</v>
      </c>
      <c r="H12" s="14">
        <v>169</v>
      </c>
    </row>
    <row r="13" spans="1:8">
      <c r="A13" s="47">
        <v>-141</v>
      </c>
      <c r="B13" s="14">
        <v>3.58</v>
      </c>
      <c r="C13" s="47">
        <v>-174</v>
      </c>
      <c r="D13" s="14">
        <v>1995</v>
      </c>
      <c r="E13" s="47">
        <v>-82</v>
      </c>
      <c r="F13" s="14">
        <v>30960</v>
      </c>
      <c r="G13" s="47">
        <v>-112</v>
      </c>
      <c r="H13" s="14">
        <v>991.2</v>
      </c>
    </row>
    <row r="14" spans="1:8">
      <c r="A14" s="47">
        <v>-139</v>
      </c>
      <c r="B14" s="14">
        <v>1.2</v>
      </c>
      <c r="C14" s="47">
        <v>-159</v>
      </c>
      <c r="D14" s="14">
        <v>156</v>
      </c>
      <c r="E14" s="47">
        <v>-75</v>
      </c>
      <c r="F14" s="14">
        <v>349.97</v>
      </c>
      <c r="G14" s="47">
        <v>-109</v>
      </c>
      <c r="H14" s="14">
        <v>7098</v>
      </c>
    </row>
    <row r="15" spans="1:8">
      <c r="A15" s="47">
        <v>-131</v>
      </c>
      <c r="B15" s="14">
        <v>300</v>
      </c>
      <c r="C15" s="47">
        <v>-141</v>
      </c>
      <c r="D15" s="14">
        <v>5136</v>
      </c>
      <c r="E15" s="47">
        <v>-66</v>
      </c>
      <c r="F15" s="14">
        <v>470.32</v>
      </c>
      <c r="G15" s="47">
        <v>-106</v>
      </c>
      <c r="H15" s="14">
        <v>849.6</v>
      </c>
    </row>
    <row r="16" spans="1:8">
      <c r="A16" s="47">
        <v>-127</v>
      </c>
      <c r="B16" s="14">
        <v>540</v>
      </c>
      <c r="C16" s="47">
        <v>-125</v>
      </c>
      <c r="D16" s="14">
        <v>61.38</v>
      </c>
      <c r="E16" s="47">
        <v>-57</v>
      </c>
      <c r="F16" s="14">
        <v>8748</v>
      </c>
      <c r="G16" s="47">
        <v>-100</v>
      </c>
      <c r="H16" s="14">
        <v>22717.14</v>
      </c>
    </row>
    <row r="17" spans="1:8">
      <c r="A17" s="47">
        <v>-114</v>
      </c>
      <c r="B17" s="14">
        <v>671.62</v>
      </c>
      <c r="C17" s="47">
        <v>-124</v>
      </c>
      <c r="D17" s="14">
        <v>279</v>
      </c>
      <c r="E17" s="47">
        <v>-56</v>
      </c>
      <c r="F17" s="14">
        <v>17387.689999999999</v>
      </c>
      <c r="G17" s="47">
        <v>-99</v>
      </c>
      <c r="H17" s="14">
        <v>3975.11</v>
      </c>
    </row>
    <row r="18" spans="1:8">
      <c r="A18" s="47">
        <v>-99</v>
      </c>
      <c r="B18" s="14">
        <v>18138</v>
      </c>
      <c r="C18" s="47">
        <v>-116</v>
      </c>
      <c r="D18" s="14">
        <v>6529.8</v>
      </c>
      <c r="E18" s="47">
        <v>-54</v>
      </c>
      <c r="F18" s="14">
        <v>5642.86</v>
      </c>
      <c r="G18" s="47">
        <v>-95</v>
      </c>
      <c r="H18" s="14">
        <v>1314.06</v>
      </c>
    </row>
    <row r="19" spans="1:8">
      <c r="A19" s="47">
        <v>-97</v>
      </c>
      <c r="B19" s="14">
        <v>3780</v>
      </c>
      <c r="C19" s="47">
        <v>-111</v>
      </c>
      <c r="D19" s="14">
        <v>3064.8</v>
      </c>
      <c r="E19" s="47">
        <v>-52</v>
      </c>
      <c r="F19" s="14">
        <v>2642.51</v>
      </c>
      <c r="G19" s="47">
        <v>-93</v>
      </c>
      <c r="H19" s="14">
        <v>5849</v>
      </c>
    </row>
    <row r="20" spans="1:8">
      <c r="A20" s="47">
        <v>-96</v>
      </c>
      <c r="B20" s="14">
        <v>16924.740000000002</v>
      </c>
      <c r="C20" s="47">
        <v>-108</v>
      </c>
      <c r="D20" s="14">
        <v>5744.05</v>
      </c>
      <c r="E20" s="47">
        <v>-51</v>
      </c>
      <c r="F20" s="14">
        <v>6231.5</v>
      </c>
      <c r="G20" s="47">
        <v>-92</v>
      </c>
      <c r="H20" s="14">
        <v>3154.04</v>
      </c>
    </row>
    <row r="21" spans="1:8">
      <c r="A21" s="47">
        <v>-95</v>
      </c>
      <c r="B21" s="14">
        <v>436.8</v>
      </c>
      <c r="C21" s="47">
        <v>-105</v>
      </c>
      <c r="D21" s="14">
        <v>4214.08</v>
      </c>
      <c r="E21" s="47">
        <v>-49</v>
      </c>
      <c r="F21" s="14">
        <v>6376</v>
      </c>
      <c r="G21" s="47">
        <v>-91</v>
      </c>
      <c r="H21" s="14">
        <v>1020</v>
      </c>
    </row>
    <row r="22" spans="1:8">
      <c r="A22" s="47">
        <v>-88</v>
      </c>
      <c r="B22" s="14">
        <v>400</v>
      </c>
      <c r="C22" s="47">
        <v>-104</v>
      </c>
      <c r="D22" s="14">
        <v>3840</v>
      </c>
      <c r="E22" s="47">
        <v>-48</v>
      </c>
      <c r="F22" s="14">
        <v>2600</v>
      </c>
      <c r="G22" s="47">
        <v>-87</v>
      </c>
      <c r="H22" s="14">
        <v>4800.7</v>
      </c>
    </row>
    <row r="23" spans="1:8">
      <c r="A23" s="47">
        <v>-83</v>
      </c>
      <c r="B23" s="14">
        <v>19084.64</v>
      </c>
      <c r="C23" s="47">
        <v>-100</v>
      </c>
      <c r="D23" s="14">
        <v>13030.56</v>
      </c>
      <c r="E23" s="47">
        <v>-47</v>
      </c>
      <c r="F23" s="14">
        <v>1106.52</v>
      </c>
      <c r="G23" s="47">
        <v>-86</v>
      </c>
      <c r="H23" s="14">
        <v>2730</v>
      </c>
    </row>
    <row r="24" spans="1:8">
      <c r="A24" s="47">
        <v>-82</v>
      </c>
      <c r="B24" s="14">
        <v>55320.92</v>
      </c>
      <c r="C24" s="47">
        <v>-98</v>
      </c>
      <c r="D24" s="14">
        <v>4383.6000000000004</v>
      </c>
      <c r="E24" s="47">
        <v>-46</v>
      </c>
      <c r="F24" s="14">
        <v>28537.86</v>
      </c>
      <c r="G24" s="47">
        <v>-84</v>
      </c>
      <c r="H24" s="14">
        <v>6678.66</v>
      </c>
    </row>
    <row r="25" spans="1:8">
      <c r="A25" s="47">
        <v>-80</v>
      </c>
      <c r="B25" s="14">
        <v>508.74</v>
      </c>
      <c r="C25" s="47">
        <v>-97</v>
      </c>
      <c r="D25" s="14">
        <v>4719.6000000000004</v>
      </c>
      <c r="E25" s="47">
        <v>-44</v>
      </c>
      <c r="F25" s="14">
        <v>6607.74</v>
      </c>
      <c r="G25" s="47">
        <v>-83</v>
      </c>
      <c r="H25" s="14">
        <v>2064</v>
      </c>
    </row>
    <row r="26" spans="1:8">
      <c r="A26" s="47">
        <v>-79</v>
      </c>
      <c r="B26" s="14">
        <v>282.29000000000002</v>
      </c>
      <c r="C26" s="47">
        <v>-94</v>
      </c>
      <c r="D26" s="14">
        <v>2878.92</v>
      </c>
      <c r="E26" s="47">
        <v>-43</v>
      </c>
      <c r="F26" s="14">
        <v>14255.98</v>
      </c>
      <c r="G26" s="47">
        <v>-82</v>
      </c>
      <c r="H26" s="14">
        <v>54</v>
      </c>
    </row>
    <row r="27" spans="1:8">
      <c r="A27" s="47">
        <v>-78</v>
      </c>
      <c r="B27" s="14">
        <v>1920.04</v>
      </c>
      <c r="C27" s="47">
        <v>-93</v>
      </c>
      <c r="D27" s="14">
        <v>6938.4</v>
      </c>
      <c r="E27" s="47">
        <v>-42</v>
      </c>
      <c r="F27" s="14">
        <v>1685.73</v>
      </c>
      <c r="G27" s="47">
        <v>-79</v>
      </c>
      <c r="H27" s="14">
        <v>3950</v>
      </c>
    </row>
    <row r="28" spans="1:8">
      <c r="A28" s="47">
        <v>-77</v>
      </c>
      <c r="B28" s="14">
        <v>3709.8</v>
      </c>
      <c r="C28" s="47">
        <v>-86</v>
      </c>
      <c r="D28" s="14">
        <v>3877.54</v>
      </c>
      <c r="E28" s="47">
        <v>-41</v>
      </c>
      <c r="F28" s="14">
        <v>12688.66</v>
      </c>
      <c r="G28" s="47">
        <v>-78</v>
      </c>
      <c r="H28" s="14">
        <v>1412.8400000000001</v>
      </c>
    </row>
    <row r="29" spans="1:8">
      <c r="A29" s="47">
        <v>-76</v>
      </c>
      <c r="B29" s="14">
        <v>3468</v>
      </c>
      <c r="C29" s="47">
        <v>-85</v>
      </c>
      <c r="D29" s="14">
        <v>27646.03</v>
      </c>
      <c r="E29" s="47">
        <v>-40</v>
      </c>
      <c r="F29" s="14">
        <v>10392</v>
      </c>
      <c r="G29" s="47">
        <v>-76</v>
      </c>
      <c r="H29" s="14">
        <v>2435.9299999999998</v>
      </c>
    </row>
    <row r="30" spans="1:8">
      <c r="A30" s="47">
        <v>-74</v>
      </c>
      <c r="B30" s="14">
        <v>4795.4399999999996</v>
      </c>
      <c r="C30" s="47">
        <v>-84</v>
      </c>
      <c r="D30" s="14">
        <v>2640</v>
      </c>
      <c r="E30" s="47">
        <v>-39</v>
      </c>
      <c r="F30" s="14">
        <v>14191.62</v>
      </c>
      <c r="G30" s="47">
        <v>-75</v>
      </c>
      <c r="H30" s="14">
        <v>8305.2799999999988</v>
      </c>
    </row>
    <row r="31" spans="1:8">
      <c r="A31" s="47">
        <v>-73</v>
      </c>
      <c r="B31" s="14">
        <v>6245.83</v>
      </c>
      <c r="C31" s="47">
        <v>-83</v>
      </c>
      <c r="D31" s="14">
        <v>7889.76</v>
      </c>
      <c r="E31" s="47">
        <v>-38</v>
      </c>
      <c r="F31" s="14">
        <v>106183.9</v>
      </c>
      <c r="G31" s="47">
        <v>-74</v>
      </c>
      <c r="H31" s="14">
        <v>894</v>
      </c>
    </row>
    <row r="32" spans="1:8">
      <c r="A32" s="47">
        <v>-72</v>
      </c>
      <c r="B32" s="14">
        <v>2820</v>
      </c>
      <c r="C32" s="47">
        <v>-82</v>
      </c>
      <c r="D32" s="14">
        <v>14009.9</v>
      </c>
      <c r="E32" s="47">
        <v>-37</v>
      </c>
      <c r="F32" s="14">
        <v>22241.1</v>
      </c>
      <c r="G32" s="47">
        <v>-72</v>
      </c>
      <c r="H32" s="14">
        <v>5760.72</v>
      </c>
    </row>
    <row r="33" spans="1:8">
      <c r="A33" s="47">
        <v>-71</v>
      </c>
      <c r="B33" s="14">
        <v>864</v>
      </c>
      <c r="C33" s="47">
        <v>-81</v>
      </c>
      <c r="D33" s="14">
        <v>49873.25</v>
      </c>
      <c r="E33" s="47">
        <v>-36</v>
      </c>
      <c r="F33" s="14">
        <v>10369.200000000001</v>
      </c>
      <c r="G33" s="47">
        <v>-70</v>
      </c>
      <c r="H33" s="14">
        <v>14875.57</v>
      </c>
    </row>
    <row r="34" spans="1:8">
      <c r="A34" s="47">
        <v>-70</v>
      </c>
      <c r="B34" s="14">
        <v>14000.720000000001</v>
      </c>
      <c r="C34" s="47">
        <v>-80</v>
      </c>
      <c r="D34" s="14">
        <v>90</v>
      </c>
      <c r="E34" s="47">
        <v>-35</v>
      </c>
      <c r="F34" s="14">
        <v>1875.99</v>
      </c>
      <c r="G34" s="47">
        <v>-69</v>
      </c>
      <c r="H34" s="14">
        <v>2388</v>
      </c>
    </row>
    <row r="35" spans="1:8">
      <c r="A35" s="47">
        <v>-69</v>
      </c>
      <c r="B35" s="14">
        <v>1037.22</v>
      </c>
      <c r="C35" s="47">
        <v>-79</v>
      </c>
      <c r="D35" s="14">
        <v>19692.5</v>
      </c>
      <c r="E35" s="47">
        <v>-34</v>
      </c>
      <c r="F35" s="14">
        <v>18740.78</v>
      </c>
      <c r="G35" s="47">
        <v>-68</v>
      </c>
      <c r="H35" s="14">
        <v>7962</v>
      </c>
    </row>
    <row r="36" spans="1:8">
      <c r="A36" s="47">
        <v>-68</v>
      </c>
      <c r="B36" s="14">
        <v>8178</v>
      </c>
      <c r="C36" s="47">
        <v>-78</v>
      </c>
      <c r="D36" s="14">
        <v>19095.46</v>
      </c>
      <c r="E36" s="47">
        <v>-33</v>
      </c>
      <c r="F36" s="14">
        <v>540.96</v>
      </c>
      <c r="G36" s="47">
        <v>-67</v>
      </c>
      <c r="H36" s="14">
        <v>2110.85</v>
      </c>
    </row>
    <row r="37" spans="1:8">
      <c r="A37" s="47">
        <v>-67</v>
      </c>
      <c r="B37" s="14">
        <v>6314.9400000000005</v>
      </c>
      <c r="C37" s="47">
        <v>-77</v>
      </c>
      <c r="D37" s="14">
        <v>4313.3999999999996</v>
      </c>
      <c r="E37" s="47">
        <v>-32</v>
      </c>
      <c r="F37" s="14">
        <v>3934.76</v>
      </c>
      <c r="G37" s="47">
        <v>-66</v>
      </c>
      <c r="H37" s="14">
        <v>343.2</v>
      </c>
    </row>
    <row r="38" spans="1:8">
      <c r="A38" s="47">
        <v>-65</v>
      </c>
      <c r="B38" s="14">
        <v>16679.599999999999</v>
      </c>
      <c r="C38" s="47">
        <v>-75</v>
      </c>
      <c r="D38" s="14">
        <v>8617.85</v>
      </c>
      <c r="E38" s="47">
        <v>-31</v>
      </c>
      <c r="F38" s="14">
        <v>10239.5</v>
      </c>
      <c r="G38" s="47">
        <v>-65</v>
      </c>
      <c r="H38" s="14">
        <v>29941.78</v>
      </c>
    </row>
    <row r="39" spans="1:8">
      <c r="A39" s="47">
        <v>-64</v>
      </c>
      <c r="B39" s="14">
        <v>1572.6</v>
      </c>
      <c r="C39" s="47">
        <v>-73</v>
      </c>
      <c r="D39" s="14">
        <v>83903.89</v>
      </c>
      <c r="E39" s="47">
        <v>-30</v>
      </c>
      <c r="F39" s="14">
        <v>11145.33</v>
      </c>
      <c r="G39" s="47">
        <v>-64</v>
      </c>
      <c r="H39" s="14">
        <v>2955.9</v>
      </c>
    </row>
    <row r="40" spans="1:8">
      <c r="A40" s="47">
        <v>-63</v>
      </c>
      <c r="B40" s="14">
        <v>270</v>
      </c>
      <c r="C40" s="47">
        <v>-71</v>
      </c>
      <c r="D40" s="14">
        <v>1143.1599999999999</v>
      </c>
      <c r="E40" s="47">
        <v>-29</v>
      </c>
      <c r="F40" s="14">
        <v>24348.010000000002</v>
      </c>
      <c r="G40" s="47">
        <v>-63</v>
      </c>
      <c r="H40" s="14">
        <v>9171</v>
      </c>
    </row>
    <row r="41" spans="1:8">
      <c r="A41" s="47">
        <v>-62</v>
      </c>
      <c r="B41" s="14">
        <v>1743.2</v>
      </c>
      <c r="C41" s="47">
        <v>-69</v>
      </c>
      <c r="D41" s="14">
        <v>9769.1400000000012</v>
      </c>
      <c r="E41" s="47">
        <v>-28</v>
      </c>
      <c r="F41" s="14">
        <v>6049.38</v>
      </c>
      <c r="G41" s="47">
        <v>-62</v>
      </c>
      <c r="H41" s="14">
        <v>4550.3900000000003</v>
      </c>
    </row>
    <row r="42" spans="1:8">
      <c r="A42" s="47">
        <v>-60</v>
      </c>
      <c r="B42" s="14">
        <v>21934.86</v>
      </c>
      <c r="C42" s="47">
        <v>-68</v>
      </c>
      <c r="D42" s="14">
        <v>8707.0499999999993</v>
      </c>
      <c r="E42" s="47">
        <v>-27</v>
      </c>
      <c r="F42" s="14">
        <v>70673.760000000009</v>
      </c>
      <c r="G42" s="47">
        <v>-61</v>
      </c>
      <c r="H42" s="14">
        <v>8050.89</v>
      </c>
    </row>
    <row r="43" spans="1:8">
      <c r="A43" s="47">
        <v>-59</v>
      </c>
      <c r="B43" s="14">
        <v>4355.3899999999994</v>
      </c>
      <c r="C43" s="47">
        <v>-67</v>
      </c>
      <c r="D43" s="14">
        <v>20758.68</v>
      </c>
      <c r="E43" s="47">
        <v>-26</v>
      </c>
      <c r="F43" s="14">
        <v>10136.000000000002</v>
      </c>
      <c r="G43" s="47">
        <v>-60</v>
      </c>
      <c r="H43" s="14">
        <v>7492.08</v>
      </c>
    </row>
    <row r="44" spans="1:8">
      <c r="A44" s="47">
        <v>-58</v>
      </c>
      <c r="B44" s="14">
        <v>29298.48</v>
      </c>
      <c r="C44" s="47">
        <v>-66</v>
      </c>
      <c r="D44" s="14">
        <v>5998.21</v>
      </c>
      <c r="E44" s="47">
        <v>-25</v>
      </c>
      <c r="F44" s="14">
        <v>94458.87</v>
      </c>
      <c r="G44" s="47">
        <v>-59</v>
      </c>
      <c r="H44" s="14">
        <v>2550.0500000000002</v>
      </c>
    </row>
    <row r="45" spans="1:8">
      <c r="A45" s="47">
        <v>-57</v>
      </c>
      <c r="B45" s="14">
        <v>1390</v>
      </c>
      <c r="C45" s="47">
        <v>-65</v>
      </c>
      <c r="D45" s="14">
        <v>1701</v>
      </c>
      <c r="E45" s="47">
        <v>-24</v>
      </c>
      <c r="F45" s="14">
        <v>12825.92</v>
      </c>
      <c r="G45" s="47">
        <v>-57</v>
      </c>
      <c r="H45" s="14">
        <v>49870.5</v>
      </c>
    </row>
    <row r="46" spans="1:8">
      <c r="A46" s="47">
        <v>-56</v>
      </c>
      <c r="B46" s="14">
        <v>23340</v>
      </c>
      <c r="C46" s="47">
        <v>-64</v>
      </c>
      <c r="D46" s="14">
        <v>307.60000000000002</v>
      </c>
      <c r="E46" s="47">
        <v>-23</v>
      </c>
      <c r="F46" s="14">
        <v>39887.840000000004</v>
      </c>
      <c r="G46" s="47">
        <v>-56</v>
      </c>
      <c r="H46" s="14">
        <v>2974</v>
      </c>
    </row>
    <row r="47" spans="1:8">
      <c r="A47" s="47">
        <v>-55</v>
      </c>
      <c r="B47" s="14">
        <v>7552.3</v>
      </c>
      <c r="C47" s="47">
        <v>-63</v>
      </c>
      <c r="D47" s="14">
        <v>4444.17</v>
      </c>
      <c r="E47" s="47">
        <v>-22</v>
      </c>
      <c r="F47" s="14">
        <v>56165.59</v>
      </c>
      <c r="G47" s="47">
        <v>-55</v>
      </c>
      <c r="H47" s="14">
        <v>4447.72</v>
      </c>
    </row>
    <row r="48" spans="1:8">
      <c r="A48" s="47">
        <v>-54</v>
      </c>
      <c r="B48" s="14">
        <v>17788.920000000002</v>
      </c>
      <c r="C48" s="47">
        <v>-62</v>
      </c>
      <c r="D48" s="14">
        <v>37204.720000000001</v>
      </c>
      <c r="E48" s="47">
        <v>-21</v>
      </c>
      <c r="F48" s="14">
        <v>17437.099999999999</v>
      </c>
      <c r="G48" s="47">
        <v>-54</v>
      </c>
      <c r="H48" s="14">
        <v>133.32</v>
      </c>
    </row>
    <row r="49" spans="1:8">
      <c r="A49" s="47">
        <v>-53</v>
      </c>
      <c r="B49" s="14">
        <v>9839.380000000001</v>
      </c>
      <c r="C49" s="47">
        <v>-61</v>
      </c>
      <c r="D49" s="14">
        <v>94296.33</v>
      </c>
      <c r="E49" s="47">
        <v>-20</v>
      </c>
      <c r="F49" s="14">
        <v>39124.43</v>
      </c>
      <c r="G49" s="47">
        <v>-53</v>
      </c>
      <c r="H49" s="14">
        <v>4632</v>
      </c>
    </row>
    <row r="50" spans="1:8">
      <c r="A50" s="47">
        <v>-52</v>
      </c>
      <c r="B50" s="14">
        <v>4011.52</v>
      </c>
      <c r="C50" s="47">
        <v>-60</v>
      </c>
      <c r="D50" s="14">
        <v>30828.639999999999</v>
      </c>
      <c r="E50" s="47">
        <v>-19</v>
      </c>
      <c r="F50" s="14">
        <v>116397.58</v>
      </c>
      <c r="G50" s="47">
        <v>-52</v>
      </c>
      <c r="H50" s="14">
        <v>309.3</v>
      </c>
    </row>
    <row r="51" spans="1:8">
      <c r="A51" s="47">
        <v>-51</v>
      </c>
      <c r="B51" s="14">
        <v>57816.130000000005</v>
      </c>
      <c r="C51" s="47">
        <v>-59</v>
      </c>
      <c r="D51" s="14">
        <v>15230.119999999999</v>
      </c>
      <c r="E51" s="47">
        <v>-18</v>
      </c>
      <c r="F51" s="14">
        <v>23511.299999999996</v>
      </c>
      <c r="G51" s="47">
        <v>-51</v>
      </c>
      <c r="H51" s="14">
        <v>6197.02</v>
      </c>
    </row>
    <row r="52" spans="1:8">
      <c r="A52" s="47">
        <v>-49</v>
      </c>
      <c r="B52" s="14">
        <v>9066.9599999999991</v>
      </c>
      <c r="C52" s="47">
        <v>-57</v>
      </c>
      <c r="D52" s="14">
        <v>14944.44</v>
      </c>
      <c r="E52" s="47">
        <v>-17</v>
      </c>
      <c r="F52" s="14">
        <v>18321.149999999998</v>
      </c>
      <c r="G52" s="47">
        <v>-50</v>
      </c>
      <c r="H52" s="14">
        <v>7285.5599999999995</v>
      </c>
    </row>
    <row r="53" spans="1:8">
      <c r="A53" s="47">
        <v>-48</v>
      </c>
      <c r="B53" s="14">
        <v>4911.67</v>
      </c>
      <c r="C53" s="47">
        <v>-56</v>
      </c>
      <c r="D53" s="14">
        <v>5868.2</v>
      </c>
      <c r="E53" s="47">
        <v>-16</v>
      </c>
      <c r="F53" s="14">
        <v>55926.68</v>
      </c>
      <c r="G53" s="47">
        <v>-49</v>
      </c>
      <c r="H53" s="14">
        <v>13043.67</v>
      </c>
    </row>
    <row r="54" spans="1:8">
      <c r="A54" s="47">
        <v>-47</v>
      </c>
      <c r="B54" s="14">
        <v>15293.829999999998</v>
      </c>
      <c r="C54" s="47">
        <v>-55</v>
      </c>
      <c r="D54" s="14">
        <v>7504.4900000000007</v>
      </c>
      <c r="E54" s="47">
        <v>-15</v>
      </c>
      <c r="F54" s="14">
        <v>24208.2</v>
      </c>
      <c r="G54" s="47">
        <v>-48</v>
      </c>
      <c r="H54" s="14">
        <v>1378.08</v>
      </c>
    </row>
    <row r="55" spans="1:8">
      <c r="A55" s="47">
        <v>-46</v>
      </c>
      <c r="B55" s="14">
        <v>14171.99</v>
      </c>
      <c r="C55" s="47">
        <v>-54</v>
      </c>
      <c r="D55" s="14">
        <v>56160.270000000004</v>
      </c>
      <c r="E55" s="47">
        <v>-14</v>
      </c>
      <c r="F55" s="14">
        <v>23324.68</v>
      </c>
      <c r="G55" s="47">
        <v>-47</v>
      </c>
      <c r="H55" s="14">
        <v>12183.849999999999</v>
      </c>
    </row>
    <row r="56" spans="1:8">
      <c r="A56" s="47">
        <v>-45</v>
      </c>
      <c r="B56" s="14">
        <v>9274</v>
      </c>
      <c r="C56" s="47">
        <v>-53</v>
      </c>
      <c r="D56" s="14">
        <v>31328.48</v>
      </c>
      <c r="E56" s="47">
        <v>-13</v>
      </c>
      <c r="F56" s="14">
        <v>15530.06</v>
      </c>
      <c r="G56" s="47">
        <v>-46</v>
      </c>
      <c r="H56" s="14">
        <v>6430.43</v>
      </c>
    </row>
    <row r="57" spans="1:8">
      <c r="A57" s="47">
        <v>-44</v>
      </c>
      <c r="B57" s="14">
        <v>107502.27000000002</v>
      </c>
      <c r="C57" s="47">
        <v>-52</v>
      </c>
      <c r="D57" s="14">
        <v>35173.980000000003</v>
      </c>
      <c r="E57" s="47">
        <v>-12</v>
      </c>
      <c r="F57" s="14">
        <v>20842.410000000003</v>
      </c>
      <c r="G57" s="47">
        <v>-45</v>
      </c>
      <c r="H57" s="14">
        <v>2398.16</v>
      </c>
    </row>
    <row r="58" spans="1:8">
      <c r="A58" s="47">
        <v>-43</v>
      </c>
      <c r="B58" s="14">
        <v>12837.119999999999</v>
      </c>
      <c r="C58" s="47">
        <v>-51</v>
      </c>
      <c r="D58" s="14">
        <v>36631.49</v>
      </c>
      <c r="E58" s="47">
        <v>-11</v>
      </c>
      <c r="F58" s="14">
        <v>21492.28</v>
      </c>
      <c r="G58" s="47">
        <v>-44</v>
      </c>
      <c r="H58" s="14">
        <v>29771.25</v>
      </c>
    </row>
    <row r="59" spans="1:8">
      <c r="A59" s="47">
        <v>-42</v>
      </c>
      <c r="B59" s="14">
        <v>5777.81</v>
      </c>
      <c r="C59" s="47">
        <v>-50</v>
      </c>
      <c r="D59" s="14">
        <v>5268.32</v>
      </c>
      <c r="E59" s="47">
        <v>-10</v>
      </c>
      <c r="F59" s="14">
        <v>8957.57</v>
      </c>
      <c r="G59" s="47">
        <v>-43</v>
      </c>
      <c r="H59" s="14">
        <v>18264.62</v>
      </c>
    </row>
    <row r="60" spans="1:8">
      <c r="A60" s="47">
        <v>-41</v>
      </c>
      <c r="B60" s="14">
        <v>6474.96</v>
      </c>
      <c r="C60" s="47">
        <v>-49</v>
      </c>
      <c r="D60" s="14">
        <v>4050.9200000000005</v>
      </c>
      <c r="E60" s="47">
        <v>-9</v>
      </c>
      <c r="F60" s="14">
        <v>39357.979999999996</v>
      </c>
      <c r="G60" s="47">
        <v>-42</v>
      </c>
      <c r="H60" s="14">
        <v>1718.56</v>
      </c>
    </row>
    <row r="61" spans="1:8">
      <c r="A61" s="47">
        <v>-40</v>
      </c>
      <c r="B61" s="14">
        <v>9704.69</v>
      </c>
      <c r="C61" s="47">
        <v>-48</v>
      </c>
      <c r="D61" s="14">
        <v>3000</v>
      </c>
      <c r="E61" s="47">
        <v>-8</v>
      </c>
      <c r="F61" s="14">
        <v>31160.78</v>
      </c>
      <c r="G61" s="47">
        <v>-41</v>
      </c>
      <c r="H61" s="14">
        <v>24421.710000000003</v>
      </c>
    </row>
    <row r="62" spans="1:8">
      <c r="A62" s="47">
        <v>-39</v>
      </c>
      <c r="B62" s="14">
        <v>12233.3</v>
      </c>
      <c r="C62" s="47">
        <v>-47</v>
      </c>
      <c r="D62" s="14">
        <v>11291.38</v>
      </c>
      <c r="E62" s="47">
        <v>-7</v>
      </c>
      <c r="F62" s="14">
        <v>37596.35</v>
      </c>
      <c r="G62" s="47">
        <v>-40</v>
      </c>
      <c r="H62" s="14">
        <v>20841.010000000002</v>
      </c>
    </row>
    <row r="63" spans="1:8">
      <c r="A63" s="47">
        <v>-38</v>
      </c>
      <c r="B63" s="14">
        <v>5549.86</v>
      </c>
      <c r="C63" s="47">
        <v>-46</v>
      </c>
      <c r="D63" s="14">
        <v>41838.22</v>
      </c>
      <c r="E63" s="47">
        <v>-6</v>
      </c>
      <c r="F63" s="14">
        <v>17306.28</v>
      </c>
      <c r="G63" s="47">
        <v>-39</v>
      </c>
      <c r="H63" s="14">
        <v>5024.2800000000007</v>
      </c>
    </row>
    <row r="64" spans="1:8">
      <c r="A64" s="47">
        <v>-37</v>
      </c>
      <c r="B64" s="14">
        <v>43369.279999999999</v>
      </c>
      <c r="C64" s="47">
        <v>-45</v>
      </c>
      <c r="D64" s="14">
        <v>9757.11</v>
      </c>
      <c r="E64" s="47">
        <v>-5</v>
      </c>
      <c r="F64" s="14">
        <v>74876.12</v>
      </c>
      <c r="G64" s="47">
        <v>-38</v>
      </c>
      <c r="H64" s="14">
        <v>6135.3899999999994</v>
      </c>
    </row>
    <row r="65" spans="1:8">
      <c r="A65" s="47">
        <v>-36</v>
      </c>
      <c r="B65" s="14">
        <v>2083.04</v>
      </c>
      <c r="C65" s="47">
        <v>-44</v>
      </c>
      <c r="D65" s="14">
        <v>5381.66</v>
      </c>
      <c r="E65" s="47">
        <v>-4</v>
      </c>
      <c r="F65" s="14">
        <v>102658.07999999999</v>
      </c>
      <c r="G65" s="47">
        <v>-37</v>
      </c>
      <c r="H65" s="14">
        <v>253.68</v>
      </c>
    </row>
    <row r="66" spans="1:8">
      <c r="A66" s="47">
        <v>-35</v>
      </c>
      <c r="B66" s="14">
        <v>56207.020000000004</v>
      </c>
      <c r="C66" s="47">
        <v>-43</v>
      </c>
      <c r="D66" s="14">
        <v>12942.480000000001</v>
      </c>
      <c r="E66" s="47">
        <v>-3</v>
      </c>
      <c r="F66" s="14">
        <v>49787.86</v>
      </c>
      <c r="G66" s="47">
        <v>-36</v>
      </c>
      <c r="H66" s="14">
        <v>14671.519999999999</v>
      </c>
    </row>
    <row r="67" spans="1:8">
      <c r="A67" s="47">
        <v>-34</v>
      </c>
      <c r="B67" s="14">
        <v>5365.47</v>
      </c>
      <c r="C67" s="47">
        <v>-42</v>
      </c>
      <c r="D67" s="14">
        <v>21934.449999999997</v>
      </c>
      <c r="E67" s="47">
        <v>-2</v>
      </c>
      <c r="F67" s="14">
        <v>51258.86</v>
      </c>
      <c r="G67" s="47">
        <v>-35</v>
      </c>
      <c r="H67" s="14">
        <v>22399.269999999997</v>
      </c>
    </row>
    <row r="68" spans="1:8">
      <c r="A68" s="47">
        <v>-33</v>
      </c>
      <c r="B68" s="14">
        <v>35915.39</v>
      </c>
      <c r="C68" s="47">
        <v>-41</v>
      </c>
      <c r="D68" s="14">
        <v>24405.88</v>
      </c>
      <c r="E68" s="47">
        <v>-1</v>
      </c>
      <c r="F68" s="14">
        <v>49900.61</v>
      </c>
      <c r="G68" s="47">
        <v>-34</v>
      </c>
      <c r="H68" s="14">
        <v>9211.2099999999991</v>
      </c>
    </row>
    <row r="69" spans="1:8">
      <c r="A69" s="47">
        <v>-32</v>
      </c>
      <c r="B69" s="14">
        <v>30609.06</v>
      </c>
      <c r="C69" s="47">
        <v>-40</v>
      </c>
      <c r="D69" s="14">
        <v>25334.94</v>
      </c>
      <c r="E69" s="47">
        <v>0</v>
      </c>
      <c r="F69" s="14">
        <v>207385.47000000006</v>
      </c>
      <c r="G69" s="47">
        <v>-33</v>
      </c>
      <c r="H69" s="14">
        <v>7288.55</v>
      </c>
    </row>
    <row r="70" spans="1:8">
      <c r="A70" s="47">
        <v>-31</v>
      </c>
      <c r="B70" s="14">
        <v>28528.51</v>
      </c>
      <c r="C70" s="47">
        <v>-39</v>
      </c>
      <c r="D70" s="14">
        <v>40761.620000000003</v>
      </c>
      <c r="E70" s="47">
        <v>1</v>
      </c>
      <c r="F70" s="14">
        <v>240253.2</v>
      </c>
      <c r="G70" s="47">
        <v>-32</v>
      </c>
      <c r="H70" s="14">
        <v>995.2</v>
      </c>
    </row>
    <row r="71" spans="1:8">
      <c r="A71" s="47">
        <v>-30</v>
      </c>
      <c r="B71" s="14">
        <v>5257.4600000000009</v>
      </c>
      <c r="C71" s="47">
        <v>-38</v>
      </c>
      <c r="D71" s="14">
        <v>17410.88</v>
      </c>
      <c r="E71" s="47">
        <v>2</v>
      </c>
      <c r="F71" s="14">
        <v>432666.93000000005</v>
      </c>
      <c r="G71" s="47">
        <v>-31</v>
      </c>
      <c r="H71" s="14">
        <v>18398.55</v>
      </c>
    </row>
    <row r="72" spans="1:8">
      <c r="A72" s="47">
        <v>-29</v>
      </c>
      <c r="B72" s="14">
        <v>22604.78</v>
      </c>
      <c r="C72" s="47">
        <v>-37</v>
      </c>
      <c r="D72" s="14">
        <v>19128.78</v>
      </c>
      <c r="E72" s="47">
        <v>3</v>
      </c>
      <c r="F72" s="14">
        <v>281030.06000000006</v>
      </c>
      <c r="G72" s="47">
        <v>-30</v>
      </c>
      <c r="H72" s="14">
        <v>22154.43</v>
      </c>
    </row>
    <row r="73" spans="1:8">
      <c r="A73" s="47">
        <v>-28</v>
      </c>
      <c r="B73" s="14">
        <v>23449.690000000006</v>
      </c>
      <c r="C73" s="47">
        <v>-36</v>
      </c>
      <c r="D73" s="14">
        <v>6637.99</v>
      </c>
      <c r="E73" s="47">
        <v>4</v>
      </c>
      <c r="F73" s="14">
        <v>264152.25000000012</v>
      </c>
      <c r="G73" s="47">
        <v>-29</v>
      </c>
      <c r="H73" s="14">
        <v>5227.8</v>
      </c>
    </row>
    <row r="74" spans="1:8">
      <c r="A74" s="47">
        <v>-27</v>
      </c>
      <c r="B74" s="14">
        <v>10627.65</v>
      </c>
      <c r="C74" s="47">
        <v>-35</v>
      </c>
      <c r="D74" s="14">
        <v>3364.57</v>
      </c>
      <c r="E74" s="47">
        <v>5</v>
      </c>
      <c r="F74" s="14">
        <v>201036.59</v>
      </c>
      <c r="G74" s="47">
        <v>-28</v>
      </c>
      <c r="H74" s="14">
        <v>49682.89</v>
      </c>
    </row>
    <row r="75" spans="1:8">
      <c r="A75" s="47">
        <v>-26</v>
      </c>
      <c r="B75" s="14">
        <v>3924.9599999999996</v>
      </c>
      <c r="C75" s="47">
        <v>-34</v>
      </c>
      <c r="D75" s="14">
        <v>2750.1700000000005</v>
      </c>
      <c r="E75" s="47">
        <v>6</v>
      </c>
      <c r="F75" s="14">
        <v>249610.39</v>
      </c>
      <c r="G75" s="47">
        <v>-27</v>
      </c>
      <c r="H75" s="14">
        <v>13489.130000000001</v>
      </c>
    </row>
    <row r="76" spans="1:8">
      <c r="A76" s="47">
        <v>-25</v>
      </c>
      <c r="B76" s="14">
        <v>14169.17</v>
      </c>
      <c r="C76" s="47">
        <v>-33</v>
      </c>
      <c r="D76" s="14">
        <v>31995.07</v>
      </c>
      <c r="E76" s="47">
        <v>7</v>
      </c>
      <c r="F76" s="14">
        <v>241449.05999999997</v>
      </c>
      <c r="G76" s="47">
        <v>-26</v>
      </c>
      <c r="H76" s="14">
        <v>7180.62</v>
      </c>
    </row>
    <row r="77" spans="1:8">
      <c r="A77" s="47">
        <v>-24</v>
      </c>
      <c r="B77" s="14">
        <v>1162.21</v>
      </c>
      <c r="C77" s="47">
        <v>-32</v>
      </c>
      <c r="D77" s="14">
        <v>39670.22</v>
      </c>
      <c r="E77" s="47">
        <v>8</v>
      </c>
      <c r="F77" s="14">
        <v>225125.55000000002</v>
      </c>
      <c r="G77" s="47">
        <v>-25</v>
      </c>
      <c r="H77" s="14">
        <v>5003.4399999999996</v>
      </c>
    </row>
    <row r="78" spans="1:8">
      <c r="A78" s="47">
        <v>-23</v>
      </c>
      <c r="B78" s="14">
        <v>14013.35</v>
      </c>
      <c r="C78" s="47">
        <v>-31</v>
      </c>
      <c r="D78" s="14">
        <v>4375.66</v>
      </c>
      <c r="E78" s="47">
        <v>9</v>
      </c>
      <c r="F78" s="14">
        <v>138928.81</v>
      </c>
      <c r="G78" s="47">
        <v>-24</v>
      </c>
      <c r="H78" s="14">
        <v>9092.41</v>
      </c>
    </row>
    <row r="79" spans="1:8">
      <c r="A79" s="47">
        <v>-22</v>
      </c>
      <c r="B79" s="14">
        <v>11764.240000000002</v>
      </c>
      <c r="C79" s="47">
        <v>-30</v>
      </c>
      <c r="D79" s="14">
        <v>16497.86</v>
      </c>
      <c r="E79" s="47">
        <v>10</v>
      </c>
      <c r="F79" s="14">
        <v>66155.48000000001</v>
      </c>
      <c r="G79" s="47">
        <v>-23</v>
      </c>
      <c r="H79" s="14">
        <v>4323.4500000000007</v>
      </c>
    </row>
    <row r="80" spans="1:8">
      <c r="A80" s="47">
        <v>-21</v>
      </c>
      <c r="B80" s="14">
        <v>13499.130000000001</v>
      </c>
      <c r="C80" s="47">
        <v>-29</v>
      </c>
      <c r="D80" s="14">
        <v>21940.089999999997</v>
      </c>
      <c r="E80" s="47">
        <v>11</v>
      </c>
      <c r="F80" s="14">
        <v>91316.02</v>
      </c>
      <c r="G80" s="47">
        <v>-22</v>
      </c>
      <c r="H80" s="14">
        <v>5130.25</v>
      </c>
    </row>
    <row r="81" spans="1:8">
      <c r="A81" s="47">
        <v>-20</v>
      </c>
      <c r="B81" s="14">
        <v>25862.1</v>
      </c>
      <c r="C81" s="47">
        <v>-28</v>
      </c>
      <c r="D81" s="14">
        <v>11856.720000000001</v>
      </c>
      <c r="E81" s="47">
        <v>12</v>
      </c>
      <c r="F81" s="14">
        <v>145743.15</v>
      </c>
      <c r="G81" s="47">
        <v>-21</v>
      </c>
      <c r="H81" s="14">
        <v>6783.01</v>
      </c>
    </row>
    <row r="82" spans="1:8">
      <c r="A82" s="47">
        <v>-19</v>
      </c>
      <c r="B82" s="14">
        <v>94869.790000000008</v>
      </c>
      <c r="C82" s="47">
        <v>-27</v>
      </c>
      <c r="D82" s="14">
        <v>17282.21</v>
      </c>
      <c r="E82" s="47">
        <v>13</v>
      </c>
      <c r="F82" s="14">
        <v>26213.879999999997</v>
      </c>
      <c r="G82" s="47">
        <v>-20</v>
      </c>
      <c r="H82" s="14">
        <v>8521.65</v>
      </c>
    </row>
    <row r="83" spans="1:8">
      <c r="A83" s="47">
        <v>-18</v>
      </c>
      <c r="B83" s="14">
        <v>16312.090000000002</v>
      </c>
      <c r="C83" s="47">
        <v>-26</v>
      </c>
      <c r="D83" s="14">
        <v>23110.539999999997</v>
      </c>
      <c r="E83" s="47">
        <v>14</v>
      </c>
      <c r="F83" s="14">
        <v>62388.369999999995</v>
      </c>
      <c r="G83" s="47">
        <v>-19</v>
      </c>
      <c r="H83" s="14">
        <v>7034.72</v>
      </c>
    </row>
    <row r="84" spans="1:8">
      <c r="A84" s="47">
        <v>-17</v>
      </c>
      <c r="B84" s="14">
        <v>37563.85</v>
      </c>
      <c r="C84" s="47">
        <v>-25</v>
      </c>
      <c r="D84" s="14">
        <v>11730.44</v>
      </c>
      <c r="E84" s="47">
        <v>15</v>
      </c>
      <c r="F84" s="14">
        <v>24498.89</v>
      </c>
      <c r="G84" s="47">
        <v>-18</v>
      </c>
      <c r="H84" s="14">
        <v>12383.81</v>
      </c>
    </row>
    <row r="85" spans="1:8">
      <c r="A85" s="47">
        <v>-16</v>
      </c>
      <c r="B85" s="14">
        <v>3175.8900000000003</v>
      </c>
      <c r="C85" s="47">
        <v>-24</v>
      </c>
      <c r="D85" s="14">
        <v>11624.03</v>
      </c>
      <c r="E85" s="47">
        <v>16</v>
      </c>
      <c r="F85" s="14">
        <v>50093.899999999994</v>
      </c>
      <c r="G85" s="47">
        <v>-17</v>
      </c>
      <c r="H85" s="14">
        <v>9539.0400000000009</v>
      </c>
    </row>
    <row r="86" spans="1:8">
      <c r="A86" s="47">
        <v>-15</v>
      </c>
      <c r="B86" s="14">
        <v>7280</v>
      </c>
      <c r="C86" s="47">
        <v>-23</v>
      </c>
      <c r="D86" s="14">
        <v>52466.38</v>
      </c>
      <c r="E86" s="47">
        <v>17</v>
      </c>
      <c r="F86" s="14">
        <v>23938.83</v>
      </c>
      <c r="G86" s="47">
        <v>-16</v>
      </c>
      <c r="H86" s="14">
        <v>2281.04</v>
      </c>
    </row>
    <row r="87" spans="1:8">
      <c r="A87" s="47">
        <v>-14</v>
      </c>
      <c r="B87" s="14">
        <v>11597.11</v>
      </c>
      <c r="C87" s="47">
        <v>-22</v>
      </c>
      <c r="D87" s="14">
        <v>7539.86</v>
      </c>
      <c r="E87" s="47">
        <v>18</v>
      </c>
      <c r="F87" s="14">
        <v>44498.270000000004</v>
      </c>
      <c r="G87" s="47">
        <v>-15</v>
      </c>
      <c r="H87" s="14">
        <v>3798.4700000000003</v>
      </c>
    </row>
    <row r="88" spans="1:8">
      <c r="A88" s="47">
        <v>-13</v>
      </c>
      <c r="B88" s="14">
        <v>3857.76</v>
      </c>
      <c r="C88" s="47">
        <v>-21</v>
      </c>
      <c r="D88" s="14">
        <v>-4541.34</v>
      </c>
      <c r="E88" s="47">
        <v>19</v>
      </c>
      <c r="F88" s="14">
        <v>149247.28000000003</v>
      </c>
      <c r="G88" s="47">
        <v>-14</v>
      </c>
      <c r="H88" s="14">
        <v>5608.85</v>
      </c>
    </row>
    <row r="89" spans="1:8">
      <c r="A89" s="47">
        <v>-12</v>
      </c>
      <c r="B89" s="14">
        <v>10005.51</v>
      </c>
      <c r="C89" s="47">
        <v>-20</v>
      </c>
      <c r="D89" s="14">
        <v>14969.170000000002</v>
      </c>
      <c r="E89" s="47">
        <v>20</v>
      </c>
      <c r="F89" s="14">
        <v>158318.22999999998</v>
      </c>
      <c r="G89" s="47">
        <v>-13</v>
      </c>
      <c r="H89" s="14">
        <v>6713.91</v>
      </c>
    </row>
    <row r="90" spans="1:8">
      <c r="A90" s="47">
        <v>-11</v>
      </c>
      <c r="B90" s="14">
        <v>13646.250000000002</v>
      </c>
      <c r="C90" s="47">
        <v>-19</v>
      </c>
      <c r="D90" s="14">
        <v>22368.149999999998</v>
      </c>
      <c r="E90" s="47">
        <v>21</v>
      </c>
      <c r="F90" s="14">
        <v>125681.09</v>
      </c>
      <c r="G90" s="47">
        <v>-12</v>
      </c>
      <c r="H90" s="14">
        <v>4287.8500000000004</v>
      </c>
    </row>
    <row r="91" spans="1:8">
      <c r="A91" s="47">
        <v>-10</v>
      </c>
      <c r="B91" s="14">
        <v>35785.599999999999</v>
      </c>
      <c r="C91" s="47">
        <v>-18</v>
      </c>
      <c r="D91" s="14">
        <v>6787.68</v>
      </c>
      <c r="E91" s="47">
        <v>22</v>
      </c>
      <c r="F91" s="14">
        <v>67523.88</v>
      </c>
      <c r="G91" s="47">
        <v>-11</v>
      </c>
      <c r="H91" s="14">
        <v>10036.510000000002</v>
      </c>
    </row>
    <row r="92" spans="1:8">
      <c r="A92" s="47">
        <v>-9</v>
      </c>
      <c r="B92" s="14">
        <v>27609.170000000002</v>
      </c>
      <c r="C92" s="47">
        <v>-17</v>
      </c>
      <c r="D92" s="14">
        <v>7182.97</v>
      </c>
      <c r="E92" s="47">
        <v>23</v>
      </c>
      <c r="F92" s="14">
        <v>3646.4</v>
      </c>
      <c r="G92" s="47">
        <v>-10</v>
      </c>
      <c r="H92" s="14">
        <v>23159.040000000001</v>
      </c>
    </row>
    <row r="93" spans="1:8">
      <c r="A93" s="47">
        <v>-8</v>
      </c>
      <c r="B93" s="14">
        <v>36999.339999999997</v>
      </c>
      <c r="C93" s="47">
        <v>-16</v>
      </c>
      <c r="D93" s="14">
        <v>19262.63</v>
      </c>
      <c r="E93" s="47">
        <v>24</v>
      </c>
      <c r="F93" s="14">
        <v>750</v>
      </c>
      <c r="G93" s="47">
        <v>-9</v>
      </c>
      <c r="H93" s="14">
        <v>1808.17</v>
      </c>
    </row>
    <row r="94" spans="1:8">
      <c r="A94" s="47">
        <v>-7</v>
      </c>
      <c r="B94" s="14">
        <v>26033.57</v>
      </c>
      <c r="C94" s="47">
        <v>-15</v>
      </c>
      <c r="D94" s="14">
        <v>73409.919999999998</v>
      </c>
      <c r="E94" s="47">
        <v>25</v>
      </c>
      <c r="F94" s="14">
        <v>9684.5999999999985</v>
      </c>
      <c r="G94" s="47">
        <v>-8</v>
      </c>
      <c r="H94" s="14">
        <v>33811.969999999994</v>
      </c>
    </row>
    <row r="95" spans="1:8">
      <c r="A95" s="47">
        <v>-6</v>
      </c>
      <c r="B95" s="14">
        <v>42042.250000000007</v>
      </c>
      <c r="C95" s="47">
        <v>-14</v>
      </c>
      <c r="D95" s="14">
        <v>37548.130000000005</v>
      </c>
      <c r="E95" s="47">
        <v>26</v>
      </c>
      <c r="F95" s="14">
        <v>66554.260000000009</v>
      </c>
      <c r="G95" s="47">
        <v>-7</v>
      </c>
      <c r="H95" s="14">
        <v>5103.5400000000027</v>
      </c>
    </row>
    <row r="96" spans="1:8">
      <c r="A96" s="47">
        <v>-5</v>
      </c>
      <c r="B96" s="14">
        <v>54921.81</v>
      </c>
      <c r="C96" s="47">
        <v>-13</v>
      </c>
      <c r="D96" s="14">
        <v>33565.069999999992</v>
      </c>
      <c r="E96" s="47">
        <v>27</v>
      </c>
      <c r="F96" s="14">
        <v>237573.61000000002</v>
      </c>
      <c r="G96" s="47">
        <v>-6</v>
      </c>
      <c r="H96" s="14">
        <v>13859.020000000002</v>
      </c>
    </row>
    <row r="97" spans="1:8">
      <c r="A97" s="47">
        <v>-4</v>
      </c>
      <c r="B97" s="14">
        <v>30980.300000000003</v>
      </c>
      <c r="C97" s="47">
        <v>-12</v>
      </c>
      <c r="D97" s="14">
        <v>21144.780000000002</v>
      </c>
      <c r="E97" s="47">
        <v>28</v>
      </c>
      <c r="F97" s="14">
        <v>530.91999999999996</v>
      </c>
      <c r="G97" s="47">
        <v>-5</v>
      </c>
      <c r="H97" s="14">
        <v>21065.3</v>
      </c>
    </row>
    <row r="98" spans="1:8">
      <c r="A98" s="47">
        <v>-3</v>
      </c>
      <c r="B98" s="14">
        <v>34260.87000000001</v>
      </c>
      <c r="C98" s="47">
        <v>-11</v>
      </c>
      <c r="D98" s="14">
        <v>23789.07</v>
      </c>
      <c r="E98" s="47">
        <v>29</v>
      </c>
      <c r="F98" s="14">
        <v>-838.22</v>
      </c>
      <c r="G98" s="47">
        <v>-4</v>
      </c>
      <c r="H98" s="14">
        <v>22488.32</v>
      </c>
    </row>
    <row r="99" spans="1:8">
      <c r="A99" s="47">
        <v>-2</v>
      </c>
      <c r="B99" s="14">
        <v>23692.719999999994</v>
      </c>
      <c r="C99" s="47">
        <v>-10</v>
      </c>
      <c r="D99" s="14">
        <v>60629.099999999991</v>
      </c>
      <c r="E99" s="47">
        <v>30</v>
      </c>
      <c r="F99" s="14">
        <v>74460.52</v>
      </c>
      <c r="G99" s="47">
        <v>-3</v>
      </c>
      <c r="H99" s="14">
        <v>54037.91</v>
      </c>
    </row>
    <row r="100" spans="1:8">
      <c r="A100" s="47">
        <v>-1</v>
      </c>
      <c r="B100" s="14">
        <v>492636.46000000014</v>
      </c>
      <c r="C100" s="47">
        <v>-9</v>
      </c>
      <c r="D100" s="14">
        <v>25126.809999999998</v>
      </c>
      <c r="E100" s="47">
        <v>31</v>
      </c>
      <c r="F100" s="14">
        <v>2443.5700000000002</v>
      </c>
      <c r="G100" s="47">
        <v>-2</v>
      </c>
      <c r="H100" s="14">
        <v>66292.97</v>
      </c>
    </row>
    <row r="101" spans="1:8">
      <c r="A101" s="47">
        <v>0</v>
      </c>
      <c r="B101" s="14">
        <v>557820.93000000017</v>
      </c>
      <c r="C101" s="47">
        <v>-8</v>
      </c>
      <c r="D101" s="14">
        <v>30790.59</v>
      </c>
      <c r="E101" s="47">
        <v>34</v>
      </c>
      <c r="F101" s="14">
        <v>4072.18</v>
      </c>
      <c r="G101" s="47">
        <v>-1</v>
      </c>
      <c r="H101" s="14">
        <v>45150.779999999992</v>
      </c>
    </row>
    <row r="102" spans="1:8">
      <c r="A102" s="47">
        <v>1</v>
      </c>
      <c r="B102" s="14">
        <v>397071.75999999995</v>
      </c>
      <c r="C102" s="47">
        <v>-7</v>
      </c>
      <c r="D102" s="14">
        <v>13208.000000000002</v>
      </c>
      <c r="E102" s="47">
        <v>36</v>
      </c>
      <c r="F102" s="14">
        <v>486.79</v>
      </c>
      <c r="G102" s="47">
        <v>0</v>
      </c>
      <c r="H102" s="14">
        <v>196133.77999999994</v>
      </c>
    </row>
    <row r="103" spans="1:8">
      <c r="A103" s="47">
        <v>2</v>
      </c>
      <c r="B103" s="14">
        <v>454955.21000000025</v>
      </c>
      <c r="C103" s="47">
        <v>-6</v>
      </c>
      <c r="D103" s="14">
        <v>39033.85</v>
      </c>
      <c r="E103" s="47">
        <v>37</v>
      </c>
      <c r="F103" s="14">
        <v>2739</v>
      </c>
      <c r="G103" s="47">
        <v>1</v>
      </c>
      <c r="H103" s="14">
        <v>253549.59999999995</v>
      </c>
    </row>
    <row r="104" spans="1:8">
      <c r="A104" s="47">
        <v>3</v>
      </c>
      <c r="B104" s="14">
        <v>308291.7099999999</v>
      </c>
      <c r="C104" s="47">
        <v>-5</v>
      </c>
      <c r="D104" s="14">
        <v>62444.950000000004</v>
      </c>
      <c r="E104" s="47">
        <v>66</v>
      </c>
      <c r="F104" s="14">
        <v>6000</v>
      </c>
      <c r="G104" s="47">
        <v>2</v>
      </c>
      <c r="H104" s="14">
        <v>346316.6399999999</v>
      </c>
    </row>
    <row r="105" spans="1:8">
      <c r="A105" s="47">
        <v>4</v>
      </c>
      <c r="B105" s="14">
        <v>242464.24999999991</v>
      </c>
      <c r="C105" s="47">
        <v>-4</v>
      </c>
      <c r="D105" s="14">
        <v>38496.769999999982</v>
      </c>
      <c r="E105" s="47">
        <v>81</v>
      </c>
      <c r="F105" s="14">
        <v>-17.28</v>
      </c>
      <c r="G105" s="47">
        <v>3</v>
      </c>
      <c r="H105" s="14">
        <v>325126.59999999998</v>
      </c>
    </row>
    <row r="106" spans="1:8">
      <c r="A106" s="47">
        <v>5</v>
      </c>
      <c r="B106" s="14">
        <v>184959.23000000004</v>
      </c>
      <c r="C106" s="47">
        <v>-3</v>
      </c>
      <c r="D106" s="14">
        <v>237510.81999999998</v>
      </c>
      <c r="E106" s="47">
        <v>93</v>
      </c>
      <c r="F106" s="14">
        <v>820.4</v>
      </c>
      <c r="G106" s="47">
        <v>4</v>
      </c>
      <c r="H106" s="14">
        <v>181382.72999999995</v>
      </c>
    </row>
    <row r="107" spans="1:8">
      <c r="A107" s="47">
        <v>6</v>
      </c>
      <c r="B107" s="14">
        <v>155420.43000000002</v>
      </c>
      <c r="C107" s="47">
        <v>-2</v>
      </c>
      <c r="D107" s="14">
        <v>131090.76</v>
      </c>
      <c r="E107" s="47"/>
      <c r="F107" s="14"/>
      <c r="G107" s="47">
        <v>5</v>
      </c>
      <c r="H107" s="14">
        <v>226407.99000000008</v>
      </c>
    </row>
    <row r="108" spans="1:8">
      <c r="A108" s="47">
        <v>7</v>
      </c>
      <c r="B108" s="14">
        <v>321792.78999999998</v>
      </c>
      <c r="C108" s="47">
        <v>-1</v>
      </c>
      <c r="D108" s="14">
        <v>68290.64999999998</v>
      </c>
      <c r="E108" s="47"/>
      <c r="F108" s="14"/>
      <c r="G108" s="47">
        <v>6</v>
      </c>
      <c r="H108" s="14">
        <v>190807.93999999997</v>
      </c>
    </row>
    <row r="109" spans="1:8">
      <c r="A109" s="47">
        <v>8</v>
      </c>
      <c r="B109" s="14">
        <v>83249.079999999987</v>
      </c>
      <c r="C109" s="47">
        <v>0</v>
      </c>
      <c r="D109" s="14">
        <v>331290.31</v>
      </c>
      <c r="E109" s="47"/>
      <c r="F109" s="14"/>
      <c r="G109" s="47">
        <v>7</v>
      </c>
      <c r="H109" s="14">
        <v>139930.92000000001</v>
      </c>
    </row>
    <row r="110" spans="1:8">
      <c r="A110" s="47">
        <v>9</v>
      </c>
      <c r="B110" s="14">
        <v>81304.97</v>
      </c>
      <c r="C110" s="47">
        <v>1</v>
      </c>
      <c r="D110" s="14">
        <v>335893.97</v>
      </c>
      <c r="E110" s="47"/>
      <c r="F110" s="14"/>
      <c r="G110" s="47">
        <v>8</v>
      </c>
      <c r="H110" s="14">
        <v>68675.239999999991</v>
      </c>
    </row>
    <row r="111" spans="1:8">
      <c r="A111" s="47">
        <v>10</v>
      </c>
      <c r="B111" s="14">
        <v>72707.049999999988</v>
      </c>
      <c r="C111" s="47">
        <v>2</v>
      </c>
      <c r="D111" s="14">
        <v>243837.23</v>
      </c>
      <c r="E111" s="47"/>
      <c r="F111" s="14"/>
      <c r="G111" s="47">
        <v>9</v>
      </c>
      <c r="H111" s="14">
        <v>87046.239999999991</v>
      </c>
    </row>
    <row r="112" spans="1:8">
      <c r="A112" s="47">
        <v>11</v>
      </c>
      <c r="B112" s="14">
        <v>8973.1500000000015</v>
      </c>
      <c r="C112" s="47">
        <v>3</v>
      </c>
      <c r="D112" s="14">
        <v>285684.84000000003</v>
      </c>
      <c r="E112" s="47"/>
      <c r="F112" s="14"/>
      <c r="G112" s="47">
        <v>10</v>
      </c>
      <c r="H112" s="14">
        <v>27078.21</v>
      </c>
    </row>
    <row r="113" spans="1:8">
      <c r="A113" s="47">
        <v>12</v>
      </c>
      <c r="B113" s="14">
        <v>26769.219999999998</v>
      </c>
      <c r="C113" s="47">
        <v>4</v>
      </c>
      <c r="D113" s="14">
        <v>219623.79</v>
      </c>
      <c r="E113" s="47"/>
      <c r="F113" s="14"/>
      <c r="G113" s="47">
        <v>11</v>
      </c>
      <c r="H113" s="14">
        <v>29549.55</v>
      </c>
    </row>
    <row r="114" spans="1:8">
      <c r="A114" s="47">
        <v>13</v>
      </c>
      <c r="B114" s="14">
        <v>70654.22</v>
      </c>
      <c r="C114" s="47">
        <v>5</v>
      </c>
      <c r="D114" s="14">
        <v>200105.29999999996</v>
      </c>
      <c r="E114" s="47"/>
      <c r="F114" s="14"/>
      <c r="G114" s="47">
        <v>12</v>
      </c>
      <c r="H114" s="14">
        <v>7506.2199999999993</v>
      </c>
    </row>
    <row r="115" spans="1:8">
      <c r="A115" s="47">
        <v>14</v>
      </c>
      <c r="B115" s="14">
        <v>80411.44</v>
      </c>
      <c r="C115" s="47">
        <v>6</v>
      </c>
      <c r="D115" s="14">
        <v>141821.81</v>
      </c>
      <c r="E115" s="47"/>
      <c r="F115" s="14"/>
      <c r="G115" s="47">
        <v>13</v>
      </c>
      <c r="H115" s="14">
        <v>10875.21</v>
      </c>
    </row>
    <row r="116" spans="1:8">
      <c r="A116" s="47">
        <v>15</v>
      </c>
      <c r="B116" s="14">
        <v>4797.3799999999992</v>
      </c>
      <c r="C116" s="47">
        <v>7</v>
      </c>
      <c r="D116" s="14">
        <v>81714.759999999995</v>
      </c>
      <c r="E116" s="47"/>
      <c r="F116" s="14"/>
      <c r="G116" s="47">
        <v>14</v>
      </c>
      <c r="H116" s="14">
        <v>21867.53</v>
      </c>
    </row>
    <row r="117" spans="1:8">
      <c r="A117" s="47">
        <v>16</v>
      </c>
      <c r="B117" s="14">
        <v>57555.359999999986</v>
      </c>
      <c r="C117" s="47">
        <v>8</v>
      </c>
      <c r="D117" s="14">
        <v>126914.32000000002</v>
      </c>
      <c r="E117" s="47"/>
      <c r="F117" s="14"/>
      <c r="G117" s="47">
        <v>15</v>
      </c>
      <c r="H117" s="14">
        <v>74309.52</v>
      </c>
    </row>
    <row r="118" spans="1:8">
      <c r="A118" s="47">
        <v>17</v>
      </c>
      <c r="B118" s="14">
        <v>39011.369999999995</v>
      </c>
      <c r="C118" s="47">
        <v>9</v>
      </c>
      <c r="D118" s="14">
        <v>119991.02000000002</v>
      </c>
      <c r="E118" s="47"/>
      <c r="F118" s="14"/>
      <c r="G118" s="47">
        <v>16</v>
      </c>
      <c r="H118" s="14">
        <v>19348.8</v>
      </c>
    </row>
    <row r="119" spans="1:8">
      <c r="A119" s="47">
        <v>18</v>
      </c>
      <c r="B119" s="14">
        <v>180</v>
      </c>
      <c r="C119" s="47">
        <v>10</v>
      </c>
      <c r="D119" s="14">
        <v>121821.42</v>
      </c>
      <c r="E119" s="47"/>
      <c r="F119" s="14"/>
      <c r="G119" s="47">
        <v>17</v>
      </c>
      <c r="H119" s="14">
        <v>9296.51</v>
      </c>
    </row>
    <row r="120" spans="1:8">
      <c r="A120" s="47">
        <v>19</v>
      </c>
      <c r="B120" s="14">
        <v>15385.24</v>
      </c>
      <c r="C120" s="47">
        <v>11</v>
      </c>
      <c r="D120" s="14">
        <v>571335.41</v>
      </c>
      <c r="E120" s="47"/>
      <c r="F120" s="14"/>
      <c r="G120" s="47">
        <v>18</v>
      </c>
      <c r="H120" s="14">
        <v>53367.770000000004</v>
      </c>
    </row>
    <row r="121" spans="1:8">
      <c r="A121" s="47">
        <v>21</v>
      </c>
      <c r="B121" s="14">
        <v>12866</v>
      </c>
      <c r="C121" s="47">
        <v>12</v>
      </c>
      <c r="D121" s="14">
        <v>73988.789999999994</v>
      </c>
      <c r="E121" s="47"/>
      <c r="F121" s="14"/>
      <c r="G121" s="47">
        <v>19</v>
      </c>
      <c r="H121" s="14">
        <v>5590</v>
      </c>
    </row>
    <row r="122" spans="1:8">
      <c r="A122" s="47">
        <v>22</v>
      </c>
      <c r="B122" s="14">
        <v>20711.03</v>
      </c>
      <c r="C122" s="47">
        <v>13</v>
      </c>
      <c r="D122" s="14">
        <v>45643.83</v>
      </c>
      <c r="E122" s="47"/>
      <c r="F122" s="14"/>
      <c r="G122" s="47">
        <v>21</v>
      </c>
      <c r="H122" s="14">
        <v>71294.89</v>
      </c>
    </row>
    <row r="123" spans="1:8">
      <c r="A123" s="47">
        <v>23</v>
      </c>
      <c r="B123" s="14">
        <v>0</v>
      </c>
      <c r="C123" s="47">
        <v>14</v>
      </c>
      <c r="D123" s="14">
        <v>26176.410000000003</v>
      </c>
      <c r="E123" s="47"/>
      <c r="F123" s="14"/>
      <c r="G123" s="47">
        <v>22</v>
      </c>
      <c r="H123" s="14">
        <v>1086.04</v>
      </c>
    </row>
    <row r="124" spans="1:8">
      <c r="A124" s="47">
        <v>24</v>
      </c>
      <c r="B124" s="14">
        <v>3933</v>
      </c>
      <c r="C124" s="47">
        <v>15</v>
      </c>
      <c r="D124" s="14">
        <v>8812.89</v>
      </c>
      <c r="E124" s="47"/>
      <c r="F124" s="14"/>
      <c r="G124" s="47">
        <v>23</v>
      </c>
      <c r="H124" s="14">
        <v>64795.729999999996</v>
      </c>
    </row>
    <row r="125" spans="1:8">
      <c r="A125" s="47">
        <v>25</v>
      </c>
      <c r="B125" s="14">
        <v>33988.230000000003</v>
      </c>
      <c r="C125" s="47">
        <v>16</v>
      </c>
      <c r="D125" s="14">
        <v>13183.7</v>
      </c>
      <c r="E125" s="47"/>
      <c r="F125" s="14"/>
      <c r="G125" s="47">
        <v>24</v>
      </c>
      <c r="H125" s="14">
        <v>4547.01</v>
      </c>
    </row>
    <row r="126" spans="1:8">
      <c r="A126" s="47">
        <v>26</v>
      </c>
      <c r="B126" s="14">
        <v>16150</v>
      </c>
      <c r="C126" s="47">
        <v>17</v>
      </c>
      <c r="D126" s="14">
        <v>3536.7</v>
      </c>
      <c r="E126" s="47"/>
      <c r="F126" s="14"/>
      <c r="G126" s="47">
        <v>25</v>
      </c>
      <c r="H126" s="14">
        <v>0</v>
      </c>
    </row>
    <row r="127" spans="1:8">
      <c r="A127" s="47">
        <v>27</v>
      </c>
      <c r="B127" s="14">
        <v>-11185.6</v>
      </c>
      <c r="C127" s="47">
        <v>18</v>
      </c>
      <c r="D127" s="14">
        <v>50093.64</v>
      </c>
      <c r="E127" s="47"/>
      <c r="F127" s="14"/>
      <c r="G127" s="47">
        <v>26</v>
      </c>
      <c r="H127" s="14">
        <v>0</v>
      </c>
    </row>
    <row r="128" spans="1:8">
      <c r="A128" s="47">
        <v>29</v>
      </c>
      <c r="B128" s="14">
        <v>-19545.419999999998</v>
      </c>
      <c r="C128" s="47">
        <v>19</v>
      </c>
      <c r="D128" s="14">
        <v>122119.1</v>
      </c>
      <c r="E128" s="47"/>
      <c r="F128" s="14"/>
      <c r="G128" s="47">
        <v>28</v>
      </c>
      <c r="H128" s="14">
        <v>0</v>
      </c>
    </row>
    <row r="129" spans="1:8">
      <c r="A129" s="47">
        <v>30</v>
      </c>
      <c r="B129" s="14">
        <v>36083.5</v>
      </c>
      <c r="C129" s="47">
        <v>20</v>
      </c>
      <c r="D129" s="14">
        <v>6713.2400000000007</v>
      </c>
      <c r="E129" s="47"/>
      <c r="F129" s="14"/>
      <c r="G129" s="47">
        <v>30</v>
      </c>
      <c r="H129" s="14">
        <v>1108.97</v>
      </c>
    </row>
    <row r="130" spans="1:8">
      <c r="A130" s="47">
        <v>32</v>
      </c>
      <c r="B130" s="14">
        <v>479.11</v>
      </c>
      <c r="C130" s="47">
        <v>21</v>
      </c>
      <c r="D130" s="14">
        <v>219.72</v>
      </c>
      <c r="E130" s="47"/>
      <c r="F130" s="14"/>
      <c r="G130" s="47">
        <v>31</v>
      </c>
      <c r="H130" s="14">
        <v>0</v>
      </c>
    </row>
    <row r="131" spans="1:8">
      <c r="A131" s="47">
        <v>35</v>
      </c>
      <c r="B131" s="14">
        <v>58194.32</v>
      </c>
      <c r="C131" s="47">
        <v>22</v>
      </c>
      <c r="D131" s="14">
        <v>645</v>
      </c>
      <c r="E131" s="47"/>
      <c r="F131" s="14"/>
      <c r="G131" s="47">
        <v>32</v>
      </c>
      <c r="H131" s="14">
        <v>0</v>
      </c>
    </row>
    <row r="132" spans="1:8">
      <c r="A132" s="47">
        <v>38</v>
      </c>
      <c r="B132" s="14">
        <v>23040</v>
      </c>
      <c r="C132" s="47">
        <v>23</v>
      </c>
      <c r="D132" s="14">
        <v>7637.5</v>
      </c>
      <c r="E132" s="47"/>
      <c r="F132" s="14"/>
      <c r="G132" s="47">
        <v>34</v>
      </c>
      <c r="H132" s="14">
        <v>300</v>
      </c>
    </row>
    <row r="133" spans="1:8">
      <c r="A133" s="47">
        <v>51</v>
      </c>
      <c r="B133" s="14">
        <v>0</v>
      </c>
      <c r="C133" s="47">
        <v>24</v>
      </c>
      <c r="D133" s="14">
        <v>3128.05</v>
      </c>
      <c r="E133" s="47"/>
      <c r="F133" s="14"/>
      <c r="G133" s="47">
        <v>39</v>
      </c>
      <c r="H133" s="14">
        <v>0</v>
      </c>
    </row>
    <row r="134" spans="1:8">
      <c r="A134" s="47">
        <v>67</v>
      </c>
      <c r="B134" s="14">
        <v>344.6</v>
      </c>
      <c r="C134" s="47">
        <v>25</v>
      </c>
      <c r="D134" s="14">
        <v>8199.6</v>
      </c>
      <c r="E134" s="47"/>
      <c r="F134" s="14"/>
      <c r="G134" s="47">
        <v>41</v>
      </c>
      <c r="H134" s="14">
        <v>0</v>
      </c>
    </row>
    <row r="135" spans="1:8">
      <c r="A135" s="47">
        <v>116</v>
      </c>
      <c r="B135" s="14">
        <v>91002.73</v>
      </c>
      <c r="C135" s="47">
        <v>26</v>
      </c>
      <c r="D135" s="14">
        <v>42.3</v>
      </c>
      <c r="E135" s="47"/>
      <c r="F135" s="14"/>
      <c r="G135" s="47">
        <v>54</v>
      </c>
      <c r="H135" s="14">
        <v>0</v>
      </c>
    </row>
    <row r="136" spans="1:8">
      <c r="A136" s="47"/>
      <c r="B136" s="14"/>
      <c r="C136" s="47">
        <v>31</v>
      </c>
      <c r="D136" s="14">
        <v>0</v>
      </c>
      <c r="E136" s="47"/>
      <c r="F136" s="14"/>
      <c r="G136" s="47">
        <v>55</v>
      </c>
      <c r="H136" s="14">
        <v>0</v>
      </c>
    </row>
    <row r="137" spans="1:8">
      <c r="A137" s="47"/>
      <c r="B137" s="14"/>
      <c r="C137" s="47">
        <v>37</v>
      </c>
      <c r="D137" s="14">
        <v>7000</v>
      </c>
      <c r="E137" s="47"/>
      <c r="F137" s="14"/>
      <c r="G137" s="47"/>
      <c r="H137" s="14"/>
    </row>
    <row r="138" spans="1:8">
      <c r="A138" s="47"/>
      <c r="B138" s="14"/>
      <c r="C138" s="47">
        <v>133</v>
      </c>
      <c r="D138" s="14">
        <v>56.8</v>
      </c>
      <c r="E138" s="47"/>
      <c r="F138" s="14"/>
      <c r="G138" s="47"/>
      <c r="H138" s="14"/>
    </row>
    <row r="139" spans="1:8">
      <c r="A139" s="11" t="s">
        <v>199</v>
      </c>
    </row>
  </sheetData>
  <mergeCells count="4">
    <mergeCell ref="A5:B5"/>
    <mergeCell ref="C5:D5"/>
    <mergeCell ref="E5:F5"/>
    <mergeCell ref="G5:H5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E0D07-54FE-4858-92AF-F6E0D637CB73}">
  <dimension ref="A1:F19"/>
  <sheetViews>
    <sheetView workbookViewId="0">
      <selection activeCell="B2" sqref="B2"/>
    </sheetView>
  </sheetViews>
  <sheetFormatPr defaultRowHeight="14.25"/>
  <cols>
    <col min="1" max="1" width="12" style="9" customWidth="1"/>
    <col min="2" max="2" width="11.5703125" style="9" bestFit="1" customWidth="1"/>
    <col min="3" max="6" width="10.140625" style="9" bestFit="1" customWidth="1"/>
    <col min="7" max="16384" width="9.140625" style="9"/>
  </cols>
  <sheetData>
    <row r="1" spans="1:6">
      <c r="A1" s="8" t="s">
        <v>367</v>
      </c>
      <c r="B1" s="8">
        <v>24</v>
      </c>
    </row>
    <row r="2" spans="1:6">
      <c r="A2" s="9" t="s">
        <v>493</v>
      </c>
    </row>
    <row r="4" spans="1:6">
      <c r="A4" s="13" t="str">
        <f>HYPERLINK("#'OBSAH'!A1","Naspäť na obsah")</f>
        <v>Naspäť na obsah</v>
      </c>
    </row>
    <row r="6" spans="1:6">
      <c r="A6" s="10" t="s">
        <v>305</v>
      </c>
      <c r="B6" s="10">
        <v>2017</v>
      </c>
      <c r="C6" s="10">
        <v>2018</v>
      </c>
      <c r="D6" s="10">
        <v>2019</v>
      </c>
      <c r="E6" s="10">
        <v>2020</v>
      </c>
      <c r="F6" s="10" t="s">
        <v>156</v>
      </c>
    </row>
    <row r="7" spans="1:6">
      <c r="A7" s="47">
        <v>1</v>
      </c>
      <c r="B7" s="23">
        <v>-35.345283401470617</v>
      </c>
      <c r="C7" s="23">
        <v>-20.692583903290018</v>
      </c>
      <c r="D7" s="23">
        <v>8.5964075753142524</v>
      </c>
      <c r="E7" s="23">
        <v>7.5301297548653325</v>
      </c>
      <c r="F7" s="23">
        <v>-8.7548492167521861</v>
      </c>
    </row>
    <row r="8" spans="1:6">
      <c r="A8" s="47">
        <v>2</v>
      </c>
      <c r="B8" s="23">
        <v>1.1605327466923785</v>
      </c>
      <c r="C8" s="23">
        <v>-35.439271268043512</v>
      </c>
      <c r="D8" s="23">
        <v>-3.7047495241539101</v>
      </c>
      <c r="E8" s="23">
        <v>2.5963049553160702</v>
      </c>
      <c r="F8" s="23">
        <v>-12.10665973183802</v>
      </c>
    </row>
    <row r="9" spans="1:6">
      <c r="A9" s="47">
        <v>3</v>
      </c>
      <c r="B9" s="23">
        <v>5.243256219506879</v>
      </c>
      <c r="C9" s="23">
        <v>4.8767214732357118</v>
      </c>
      <c r="D9" s="23">
        <v>-2.4790238123571129</v>
      </c>
      <c r="E9" s="23">
        <v>0.55676786598100558</v>
      </c>
      <c r="F9" s="23">
        <v>2.3190344953258251</v>
      </c>
    </row>
    <row r="10" spans="1:6">
      <c r="A10" s="47">
        <v>4</v>
      </c>
      <c r="B10" s="23">
        <v>5.3726436322141184</v>
      </c>
      <c r="C10" s="23">
        <v>0.19192183634304208</v>
      </c>
      <c r="D10" s="23">
        <v>-3.2163002055362098</v>
      </c>
      <c r="E10" s="23">
        <v>-22.272071595254744</v>
      </c>
      <c r="F10" s="23">
        <v>-2.8965680989315907</v>
      </c>
    </row>
    <row r="11" spans="1:6">
      <c r="A11" s="47">
        <v>5</v>
      </c>
      <c r="B11" s="23">
        <v>4.272909640196036</v>
      </c>
      <c r="C11" s="23">
        <v>-15.910476992957706</v>
      </c>
      <c r="D11" s="23">
        <v>-20.658917577134332</v>
      </c>
      <c r="E11" s="23">
        <v>-21.800631289367363</v>
      </c>
      <c r="F11" s="23">
        <v>-12.965870731034929</v>
      </c>
    </row>
    <row r="12" spans="1:6">
      <c r="A12" s="47">
        <v>6</v>
      </c>
      <c r="B12" s="23">
        <v>25.90667467350579</v>
      </c>
      <c r="C12" s="23">
        <v>-44.992025567001981</v>
      </c>
      <c r="D12" s="23">
        <v>-22.383626702934109</v>
      </c>
      <c r="E12" s="23">
        <v>-10.247917097492875</v>
      </c>
      <c r="F12" s="23">
        <v>-14.197456050249992</v>
      </c>
    </row>
    <row r="13" spans="1:6">
      <c r="A13" s="47">
        <v>7</v>
      </c>
      <c r="B13" s="23">
        <v>-6.4786224659353658E-2</v>
      </c>
      <c r="C13" s="23">
        <v>-15.599524023816775</v>
      </c>
      <c r="D13" s="23">
        <v>12.903821740842485</v>
      </c>
      <c r="E13" s="23">
        <v>-9.2870697831628952</v>
      </c>
      <c r="F13" s="23">
        <v>0.54226546079331606</v>
      </c>
    </row>
    <row r="14" spans="1:6">
      <c r="A14" s="47">
        <v>8</v>
      </c>
      <c r="B14" s="23">
        <v>-6.1029622964300634</v>
      </c>
      <c r="C14" s="23">
        <v>-7.7979527615317306</v>
      </c>
      <c r="D14" s="23">
        <v>4.5466104009663111</v>
      </c>
      <c r="E14" s="23">
        <v>-1.2904126919540633E-2</v>
      </c>
      <c r="F14" s="23">
        <v>-2.0510925646910048</v>
      </c>
    </row>
    <row r="15" spans="1:6">
      <c r="A15" s="47">
        <v>9</v>
      </c>
      <c r="B15" s="23">
        <v>-21.819028323673422</v>
      </c>
      <c r="C15" s="23">
        <v>-10.701416801486653</v>
      </c>
      <c r="D15" s="23">
        <v>9.3441469315878187</v>
      </c>
      <c r="E15" s="23">
        <v>4.2014966048458664</v>
      </c>
      <c r="F15" s="23">
        <v>-7.6244561224117628</v>
      </c>
    </row>
    <row r="16" spans="1:6">
      <c r="A16" s="47">
        <v>10</v>
      </c>
      <c r="B16" s="23">
        <v>-10.270722969431151</v>
      </c>
      <c r="C16" s="23">
        <v>-25.280928093237549</v>
      </c>
      <c r="D16" s="23">
        <v>8.7232095279826147</v>
      </c>
      <c r="E16" s="23">
        <v>0.5319518732136429</v>
      </c>
      <c r="F16" s="23">
        <v>-7.3641406276836348</v>
      </c>
    </row>
    <row r="17" spans="1:6">
      <c r="A17" s="47">
        <v>11</v>
      </c>
      <c r="B17" s="23">
        <v>-5.8028262913848847</v>
      </c>
      <c r="C17" s="23">
        <v>-5.6663409010875245</v>
      </c>
      <c r="D17" s="23">
        <v>7.7428742656448479</v>
      </c>
      <c r="E17" s="23">
        <v>-27.508106432120428</v>
      </c>
      <c r="F17" s="23">
        <v>-6.7911002039342021</v>
      </c>
    </row>
    <row r="18" spans="1:6">
      <c r="A18" s="47">
        <v>12</v>
      </c>
      <c r="B18" s="23">
        <v>-15.536433089997397</v>
      </c>
      <c r="C18" s="23">
        <v>-7.8009043291039735</v>
      </c>
      <c r="D18" s="23">
        <v>8.7361032383943336</v>
      </c>
      <c r="E18" s="23">
        <v>-7.8417891830707687</v>
      </c>
      <c r="F18" s="23">
        <v>-6.4861221899939769</v>
      </c>
    </row>
    <row r="19" spans="1:6">
      <c r="A19" s="11" t="s">
        <v>199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BC32C-DB55-466E-A51A-12FA3AEF987E}">
  <dimension ref="A1:D1468"/>
  <sheetViews>
    <sheetView workbookViewId="0">
      <selection activeCell="H28" sqref="H28"/>
    </sheetView>
  </sheetViews>
  <sheetFormatPr defaultRowHeight="14.25"/>
  <cols>
    <col min="1" max="1" width="12" style="9" customWidth="1"/>
    <col min="2" max="2" width="35.5703125" style="9" bestFit="1" customWidth="1"/>
    <col min="3" max="3" width="44.28515625" style="9" bestFit="1" customWidth="1"/>
    <col min="4" max="4" width="30.42578125" style="9" bestFit="1" customWidth="1"/>
    <col min="5" max="16384" width="9.140625" style="9"/>
  </cols>
  <sheetData>
    <row r="1" spans="1:4">
      <c r="A1" s="8" t="s">
        <v>367</v>
      </c>
      <c r="B1" s="8">
        <v>25</v>
      </c>
    </row>
    <row r="2" spans="1:4">
      <c r="A2" s="9" t="s">
        <v>494</v>
      </c>
    </row>
    <row r="4" spans="1:4">
      <c r="A4" s="13" t="str">
        <f>HYPERLINK("#'OBSAH'!A1","Naspäť na obsah")</f>
        <v>Naspäť na obsah</v>
      </c>
    </row>
    <row r="6" spans="1:4">
      <c r="A6" s="10" t="s">
        <v>495</v>
      </c>
      <c r="B6" s="10" t="s">
        <v>496</v>
      </c>
      <c r="C6" s="10" t="s">
        <v>497</v>
      </c>
      <c r="D6" s="10" t="s">
        <v>498</v>
      </c>
    </row>
    <row r="7" spans="1:4">
      <c r="A7" s="49">
        <v>42736</v>
      </c>
      <c r="B7" s="14">
        <v>123.48</v>
      </c>
      <c r="C7" s="14">
        <v>0</v>
      </c>
      <c r="D7" s="14">
        <v>123.48</v>
      </c>
    </row>
    <row r="8" spans="1:4">
      <c r="A8" s="49">
        <v>42737</v>
      </c>
      <c r="B8" s="14">
        <v>123.48</v>
      </c>
      <c r="C8" s="14">
        <v>0</v>
      </c>
      <c r="D8" s="14">
        <v>123.48</v>
      </c>
    </row>
    <row r="9" spans="1:4">
      <c r="A9" s="49">
        <v>42738</v>
      </c>
      <c r="B9" s="14">
        <v>123.48</v>
      </c>
      <c r="C9" s="14">
        <v>0</v>
      </c>
      <c r="D9" s="14">
        <v>167.78</v>
      </c>
    </row>
    <row r="10" spans="1:4">
      <c r="A10" s="49">
        <v>42739</v>
      </c>
      <c r="B10" s="14">
        <v>123.48</v>
      </c>
      <c r="C10" s="14">
        <v>246.96999999999997</v>
      </c>
      <c r="D10" s="14">
        <v>-44.300000000000011</v>
      </c>
    </row>
    <row r="11" spans="1:4">
      <c r="A11" s="49">
        <v>42740</v>
      </c>
      <c r="B11" s="14">
        <v>123.48</v>
      </c>
      <c r="C11" s="14">
        <v>246.96999999999997</v>
      </c>
      <c r="D11" s="14">
        <v>0</v>
      </c>
    </row>
    <row r="12" spans="1:4">
      <c r="A12" s="49">
        <v>42741</v>
      </c>
      <c r="B12" s="14">
        <v>123.48</v>
      </c>
      <c r="C12" s="14">
        <v>246.96999999999997</v>
      </c>
      <c r="D12" s="14">
        <v>0</v>
      </c>
    </row>
    <row r="13" spans="1:4">
      <c r="A13" s="49">
        <v>42742</v>
      </c>
      <c r="B13" s="14">
        <v>123.48</v>
      </c>
      <c r="C13" s="14">
        <v>246.96999999999997</v>
      </c>
      <c r="D13" s="14">
        <v>0</v>
      </c>
    </row>
    <row r="14" spans="1:4">
      <c r="A14" s="49">
        <v>42743</v>
      </c>
      <c r="B14" s="14">
        <v>123.48</v>
      </c>
      <c r="C14" s="14">
        <v>246.96999999999997</v>
      </c>
      <c r="D14" s="14">
        <v>0</v>
      </c>
    </row>
    <row r="15" spans="1:4">
      <c r="A15" s="49">
        <v>42744</v>
      </c>
      <c r="B15" s="14">
        <v>123.48</v>
      </c>
      <c r="C15" s="14">
        <v>78</v>
      </c>
      <c r="D15" s="14">
        <v>56.150000000000006</v>
      </c>
    </row>
    <row r="16" spans="1:4">
      <c r="A16" s="49">
        <v>42745</v>
      </c>
      <c r="B16" s="14">
        <v>134.15</v>
      </c>
      <c r="C16" s="14">
        <v>78</v>
      </c>
      <c r="D16" s="14">
        <v>56.150000000000006</v>
      </c>
    </row>
    <row r="17" spans="1:4">
      <c r="A17" s="49">
        <v>42746</v>
      </c>
      <c r="B17" s="14">
        <v>123.48</v>
      </c>
      <c r="C17" s="14">
        <v>78</v>
      </c>
      <c r="D17" s="14">
        <v>45.47999999999999</v>
      </c>
    </row>
    <row r="18" spans="1:4">
      <c r="A18" s="49">
        <v>42747</v>
      </c>
      <c r="B18" s="14">
        <v>123.48</v>
      </c>
      <c r="C18" s="14">
        <v>78</v>
      </c>
      <c r="D18" s="14">
        <v>45.47999999999999</v>
      </c>
    </row>
    <row r="19" spans="1:4">
      <c r="A19" s="50">
        <v>42748</v>
      </c>
      <c r="B19" s="14">
        <v>123.48</v>
      </c>
      <c r="C19" s="14">
        <v>78</v>
      </c>
      <c r="D19" s="14">
        <v>245.48</v>
      </c>
    </row>
    <row r="20" spans="1:4">
      <c r="A20" s="50">
        <v>42749</v>
      </c>
      <c r="B20" s="14">
        <v>323.48</v>
      </c>
      <c r="C20" s="14">
        <v>78</v>
      </c>
      <c r="D20" s="14">
        <v>245.48</v>
      </c>
    </row>
    <row r="21" spans="1:4">
      <c r="A21" s="50">
        <v>42750</v>
      </c>
      <c r="B21" s="14">
        <v>323.48</v>
      </c>
      <c r="C21" s="14">
        <v>78</v>
      </c>
      <c r="D21" s="14">
        <v>46134.48</v>
      </c>
    </row>
    <row r="22" spans="1:4">
      <c r="A22" s="50">
        <v>42751</v>
      </c>
      <c r="B22" s="14">
        <v>46212.480000000003</v>
      </c>
      <c r="C22" s="14">
        <v>4150.42</v>
      </c>
      <c r="D22" s="14">
        <v>42205.460000000006</v>
      </c>
    </row>
    <row r="23" spans="1:4">
      <c r="A23" s="50">
        <v>42752</v>
      </c>
      <c r="B23" s="14">
        <v>46355.880000000005</v>
      </c>
      <c r="C23" s="14">
        <v>4150.42</v>
      </c>
      <c r="D23" s="14">
        <v>42364.240000000005</v>
      </c>
    </row>
    <row r="24" spans="1:4">
      <c r="A24" s="50">
        <v>42753</v>
      </c>
      <c r="B24" s="14">
        <v>46212.480000000003</v>
      </c>
      <c r="C24" s="14">
        <v>602.29999999999995</v>
      </c>
      <c r="D24" s="14">
        <v>45610.180000000008</v>
      </c>
    </row>
    <row r="25" spans="1:4">
      <c r="A25" s="50">
        <v>42754</v>
      </c>
      <c r="B25" s="14">
        <v>46212.480000000003</v>
      </c>
      <c r="C25" s="14">
        <v>602.29999999999995</v>
      </c>
      <c r="D25" s="14">
        <v>45610.180000000008</v>
      </c>
    </row>
    <row r="26" spans="1:4">
      <c r="A26" s="50">
        <v>42755</v>
      </c>
      <c r="B26" s="14">
        <v>46212.480000000003</v>
      </c>
      <c r="C26" s="14">
        <v>602.29999999999995</v>
      </c>
      <c r="D26" s="14">
        <v>45897.580000000009</v>
      </c>
    </row>
    <row r="27" spans="1:4">
      <c r="A27" s="50">
        <v>42756</v>
      </c>
      <c r="B27" s="14">
        <v>46499.880000000005</v>
      </c>
      <c r="C27" s="14">
        <v>602.29999999999995</v>
      </c>
      <c r="D27" s="14">
        <v>46247.580000000009</v>
      </c>
    </row>
    <row r="28" spans="1:4">
      <c r="A28" s="50">
        <v>42757</v>
      </c>
      <c r="B28" s="14">
        <v>46849.880000000005</v>
      </c>
      <c r="C28" s="14">
        <v>78</v>
      </c>
      <c r="D28" s="14">
        <v>46771.880000000012</v>
      </c>
    </row>
    <row r="29" spans="1:4">
      <c r="A29" s="50">
        <v>42758</v>
      </c>
      <c r="B29" s="14">
        <v>46849.880000000005</v>
      </c>
      <c r="C29" s="14">
        <v>0</v>
      </c>
      <c r="D29" s="14">
        <v>46968.950000000012</v>
      </c>
    </row>
    <row r="30" spans="1:4">
      <c r="A30" s="50">
        <v>42759</v>
      </c>
      <c r="B30" s="14">
        <v>46960.98</v>
      </c>
      <c r="C30" s="14">
        <v>56.69</v>
      </c>
      <c r="D30" s="14">
        <v>47120.030000000013</v>
      </c>
    </row>
    <row r="31" spans="1:4">
      <c r="A31" s="50">
        <v>42760</v>
      </c>
      <c r="B31" s="14">
        <v>46907.390000000007</v>
      </c>
      <c r="C31" s="14">
        <v>236.69</v>
      </c>
      <c r="D31" s="14">
        <v>46670.700000000012</v>
      </c>
    </row>
    <row r="32" spans="1:4">
      <c r="A32" s="50">
        <v>42761</v>
      </c>
      <c r="B32" s="14">
        <v>46907.390000000007</v>
      </c>
      <c r="C32" s="14">
        <v>236.69</v>
      </c>
      <c r="D32" s="14">
        <v>46670.700000000012</v>
      </c>
    </row>
    <row r="33" spans="1:4">
      <c r="A33" s="50">
        <v>42762</v>
      </c>
      <c r="B33" s="14">
        <v>46796.290000000008</v>
      </c>
      <c r="C33" s="14">
        <v>44895.029999999992</v>
      </c>
      <c r="D33" s="14">
        <v>1901.2600000000166</v>
      </c>
    </row>
    <row r="34" spans="1:4">
      <c r="A34" s="50">
        <v>42763</v>
      </c>
      <c r="B34" s="14">
        <v>46796.290000000008</v>
      </c>
      <c r="C34" s="14">
        <v>44895.029999999992</v>
      </c>
      <c r="D34" s="14">
        <v>1901.2600000000166</v>
      </c>
    </row>
    <row r="35" spans="1:4">
      <c r="A35" s="50">
        <v>42764</v>
      </c>
      <c r="B35" s="14">
        <v>46796.290000000008</v>
      </c>
      <c r="C35" s="14">
        <v>44895.029999999992</v>
      </c>
      <c r="D35" s="14">
        <v>1901.2600000000166</v>
      </c>
    </row>
    <row r="36" spans="1:4">
      <c r="A36" s="50">
        <v>42765</v>
      </c>
      <c r="B36" s="14">
        <v>46796.290000000008</v>
      </c>
      <c r="C36" s="14">
        <v>64156.079999999987</v>
      </c>
      <c r="D36" s="14">
        <v>0</v>
      </c>
    </row>
    <row r="37" spans="1:4">
      <c r="A37" s="50">
        <v>42766</v>
      </c>
      <c r="B37" s="14">
        <v>46796.290000000008</v>
      </c>
      <c r="C37" s="14">
        <v>61552.289999999986</v>
      </c>
      <c r="D37" s="14">
        <v>-62.389999999999418</v>
      </c>
    </row>
    <row r="38" spans="1:4">
      <c r="A38" s="50">
        <v>42767</v>
      </c>
      <c r="B38" s="14">
        <v>46624.280000000006</v>
      </c>
      <c r="C38" s="14">
        <v>62064.969999999987</v>
      </c>
      <c r="D38" s="14">
        <v>-172.01000000000238</v>
      </c>
    </row>
    <row r="39" spans="1:4">
      <c r="A39" s="50">
        <v>42768</v>
      </c>
      <c r="B39" s="14">
        <v>46624.280000000006</v>
      </c>
      <c r="C39" s="14">
        <v>69129.01999999999</v>
      </c>
      <c r="D39" s="14">
        <v>0</v>
      </c>
    </row>
    <row r="40" spans="1:4">
      <c r="A40" s="50">
        <v>42769</v>
      </c>
      <c r="B40" s="14">
        <v>47546.860000000008</v>
      </c>
      <c r="C40" s="14">
        <v>68616.34</v>
      </c>
      <c r="D40" s="14">
        <v>0</v>
      </c>
    </row>
    <row r="41" spans="1:4">
      <c r="A41" s="50">
        <v>42770</v>
      </c>
      <c r="B41" s="14">
        <v>47546.860000000008</v>
      </c>
      <c r="C41" s="14">
        <v>68616.34</v>
      </c>
      <c r="D41" s="14">
        <v>0</v>
      </c>
    </row>
    <row r="42" spans="1:4">
      <c r="A42" s="50">
        <v>42771</v>
      </c>
      <c r="B42" s="14">
        <v>47546.860000000008</v>
      </c>
      <c r="C42" s="14">
        <v>61616.339999999989</v>
      </c>
      <c r="D42" s="14">
        <v>0</v>
      </c>
    </row>
    <row r="43" spans="1:4">
      <c r="A43" s="50">
        <v>42772</v>
      </c>
      <c r="B43" s="14">
        <v>47546.860000000008</v>
      </c>
      <c r="C43" s="14">
        <v>62653.089999999989</v>
      </c>
      <c r="D43" s="14">
        <v>-4813.9899999999934</v>
      </c>
    </row>
    <row r="44" spans="1:4">
      <c r="A44" s="50">
        <v>42773</v>
      </c>
      <c r="B44" s="14">
        <v>46562.48</v>
      </c>
      <c r="C44" s="14">
        <v>67395.44</v>
      </c>
      <c r="D44" s="14">
        <v>-1978.7700000000123</v>
      </c>
    </row>
    <row r="45" spans="1:4">
      <c r="A45" s="50">
        <v>42774</v>
      </c>
      <c r="B45" s="14">
        <v>46584.280000000006</v>
      </c>
      <c r="C45" s="14">
        <v>64223.819999999985</v>
      </c>
      <c r="D45" s="14">
        <v>-59.759999999994761</v>
      </c>
    </row>
    <row r="46" spans="1:4">
      <c r="A46" s="50">
        <v>42775</v>
      </c>
      <c r="B46" s="14">
        <v>45075.590000000004</v>
      </c>
      <c r="C46" s="14">
        <v>63618.659999999989</v>
      </c>
      <c r="D46" s="14">
        <v>0</v>
      </c>
    </row>
    <row r="47" spans="1:4">
      <c r="A47" s="50">
        <v>42776</v>
      </c>
      <c r="B47" s="14">
        <v>46584.280000000006</v>
      </c>
      <c r="C47" s="14">
        <v>20070.860000000004</v>
      </c>
      <c r="D47" s="14">
        <v>27054.26000000002</v>
      </c>
    </row>
    <row r="48" spans="1:4">
      <c r="A48" s="50">
        <v>42777</v>
      </c>
      <c r="B48" s="14">
        <v>47125.120000000003</v>
      </c>
      <c r="C48" s="14">
        <v>21057.16</v>
      </c>
      <c r="D48" s="14">
        <v>26067.960000000021</v>
      </c>
    </row>
    <row r="49" spans="1:4">
      <c r="A49" s="50">
        <v>42778</v>
      </c>
      <c r="B49" s="14">
        <v>47125.120000000003</v>
      </c>
      <c r="C49" s="14">
        <v>21057.16</v>
      </c>
      <c r="D49" s="14">
        <v>26067.960000000021</v>
      </c>
    </row>
    <row r="50" spans="1:4">
      <c r="A50" s="50">
        <v>42779</v>
      </c>
      <c r="B50" s="14">
        <v>47125.120000000003</v>
      </c>
      <c r="C50" s="14">
        <v>19725.890000000003</v>
      </c>
      <c r="D50" s="14">
        <v>28621.620000000024</v>
      </c>
    </row>
    <row r="51" spans="1:4">
      <c r="A51" s="50">
        <v>42780</v>
      </c>
      <c r="B51" s="14">
        <v>47092.9</v>
      </c>
      <c r="C51" s="14">
        <v>50418.700000000004</v>
      </c>
      <c r="D51" s="14">
        <v>3039.2900000000009</v>
      </c>
    </row>
    <row r="52" spans="1:4">
      <c r="A52" s="50">
        <v>42781</v>
      </c>
      <c r="B52" s="14">
        <v>53365.69000000001</v>
      </c>
      <c r="C52" s="14">
        <v>28804.350000000006</v>
      </c>
      <c r="D52" s="14">
        <v>25310.93</v>
      </c>
    </row>
    <row r="53" spans="1:4">
      <c r="A53" s="50">
        <v>42782</v>
      </c>
      <c r="B53" s="14">
        <v>54115.280000000006</v>
      </c>
      <c r="C53" s="14">
        <v>26940.870000000006</v>
      </c>
      <c r="D53" s="14">
        <v>27906.65</v>
      </c>
    </row>
    <row r="54" spans="1:4">
      <c r="A54" s="50">
        <v>42783</v>
      </c>
      <c r="B54" s="14">
        <v>54847.520000000004</v>
      </c>
      <c r="C54" s="14">
        <v>23373.02</v>
      </c>
      <c r="D54" s="14">
        <v>34299.54</v>
      </c>
    </row>
    <row r="55" spans="1:4">
      <c r="A55" s="50">
        <v>42784</v>
      </c>
      <c r="B55" s="14">
        <v>57672.560000000005</v>
      </c>
      <c r="C55" s="14">
        <v>20570.420000000002</v>
      </c>
      <c r="D55" s="14">
        <v>37142.14</v>
      </c>
    </row>
    <row r="56" spans="1:4">
      <c r="A56" s="50">
        <v>42785</v>
      </c>
      <c r="B56" s="14">
        <v>57712.560000000005</v>
      </c>
      <c r="C56" s="14">
        <v>20570.420000000002</v>
      </c>
      <c r="D56" s="14">
        <v>37142.14</v>
      </c>
    </row>
    <row r="57" spans="1:4">
      <c r="A57" s="50">
        <v>42786</v>
      </c>
      <c r="B57" s="14">
        <v>46860.800000000003</v>
      </c>
      <c r="C57" s="14">
        <v>33328.619999999995</v>
      </c>
      <c r="D57" s="14">
        <v>14909.880000000063</v>
      </c>
    </row>
    <row r="58" spans="1:4">
      <c r="A58" s="50">
        <v>42787</v>
      </c>
      <c r="B58" s="14">
        <v>9821.5</v>
      </c>
      <c r="C58" s="14">
        <v>146711.69</v>
      </c>
      <c r="D58" s="14">
        <v>-38417.000000000029</v>
      </c>
    </row>
    <row r="59" spans="1:4">
      <c r="A59" s="50">
        <v>42788</v>
      </c>
      <c r="B59" s="14">
        <v>9821.5</v>
      </c>
      <c r="C59" s="14">
        <v>145900.17000000001</v>
      </c>
      <c r="D59" s="14">
        <v>0</v>
      </c>
    </row>
    <row r="60" spans="1:4">
      <c r="A60" s="50">
        <v>42789</v>
      </c>
      <c r="B60" s="14">
        <v>9821.5</v>
      </c>
      <c r="C60" s="14">
        <v>71700.549999999988</v>
      </c>
      <c r="D60" s="14">
        <v>0</v>
      </c>
    </row>
    <row r="61" spans="1:4">
      <c r="A61" s="50">
        <v>42790</v>
      </c>
      <c r="B61" s="14">
        <v>9843.3799999999992</v>
      </c>
      <c r="C61" s="14">
        <v>71464.26999999999</v>
      </c>
      <c r="D61" s="14">
        <v>-102.14000000001397</v>
      </c>
    </row>
    <row r="62" spans="1:4">
      <c r="A62" s="50">
        <v>42791</v>
      </c>
      <c r="B62" s="14">
        <v>11831.38</v>
      </c>
      <c r="C62" s="14">
        <v>64464.26999999999</v>
      </c>
      <c r="D62" s="14">
        <v>0</v>
      </c>
    </row>
    <row r="63" spans="1:4">
      <c r="A63" s="50">
        <v>42792</v>
      </c>
      <c r="B63" s="14">
        <v>11831.38</v>
      </c>
      <c r="C63" s="14">
        <v>64464.26999999999</v>
      </c>
      <c r="D63" s="14">
        <v>0</v>
      </c>
    </row>
    <row r="64" spans="1:4">
      <c r="A64" s="50">
        <v>42793</v>
      </c>
      <c r="B64" s="14">
        <v>11831.38</v>
      </c>
      <c r="C64" s="14">
        <v>64008.679999999986</v>
      </c>
      <c r="D64" s="14">
        <v>2.2737367544323206E-12</v>
      </c>
    </row>
    <row r="65" spans="1:4">
      <c r="A65" s="50">
        <v>42794</v>
      </c>
      <c r="B65" s="14">
        <v>11809.5</v>
      </c>
      <c r="C65" s="14">
        <v>63375.13</v>
      </c>
      <c r="D65" s="14">
        <v>-133.28999999997905</v>
      </c>
    </row>
    <row r="66" spans="1:4">
      <c r="A66" s="50">
        <v>42795</v>
      </c>
      <c r="B66" s="14">
        <v>14119.5</v>
      </c>
      <c r="C66" s="14">
        <v>37693.729999999996</v>
      </c>
      <c r="D66" s="14">
        <v>0</v>
      </c>
    </row>
    <row r="67" spans="1:4">
      <c r="A67" s="50">
        <v>42796</v>
      </c>
      <c r="B67" s="14">
        <v>12861.8</v>
      </c>
      <c r="C67" s="14">
        <v>65814.61</v>
      </c>
      <c r="D67" s="14">
        <v>-2440.3599999999897</v>
      </c>
    </row>
    <row r="68" spans="1:4">
      <c r="A68" s="50">
        <v>42797</v>
      </c>
      <c r="B68" s="14">
        <v>13111.88</v>
      </c>
      <c r="C68" s="14">
        <v>44510.81</v>
      </c>
      <c r="D68" s="14">
        <v>0</v>
      </c>
    </row>
    <row r="69" spans="1:4">
      <c r="A69" s="50">
        <v>42798</v>
      </c>
      <c r="B69" s="14">
        <v>13671.96</v>
      </c>
      <c r="C69" s="14">
        <v>44353.06</v>
      </c>
      <c r="D69" s="14">
        <v>0</v>
      </c>
    </row>
    <row r="70" spans="1:4">
      <c r="A70" s="50">
        <v>42799</v>
      </c>
      <c r="B70" s="14">
        <v>13671.96</v>
      </c>
      <c r="C70" s="14">
        <v>36959.229999999996</v>
      </c>
      <c r="D70" s="14">
        <v>0</v>
      </c>
    </row>
    <row r="71" spans="1:4">
      <c r="A71" s="50">
        <v>42800</v>
      </c>
      <c r="B71" s="14">
        <v>13671.96</v>
      </c>
      <c r="C71" s="14">
        <v>36567.42</v>
      </c>
      <c r="D71" s="14">
        <v>0</v>
      </c>
    </row>
    <row r="72" spans="1:4">
      <c r="A72" s="50">
        <v>42801</v>
      </c>
      <c r="B72" s="14">
        <v>9414.2999999999993</v>
      </c>
      <c r="C72" s="14">
        <v>39340.039999999994</v>
      </c>
      <c r="D72" s="14">
        <v>-4618.3599999999233</v>
      </c>
    </row>
    <row r="73" spans="1:4">
      <c r="A73" s="50">
        <v>42802</v>
      </c>
      <c r="B73" s="14">
        <v>10709.56</v>
      </c>
      <c r="C73" s="14">
        <v>39280.519999999997</v>
      </c>
      <c r="D73" s="14">
        <v>0</v>
      </c>
    </row>
    <row r="74" spans="1:4">
      <c r="A74" s="50">
        <v>42803</v>
      </c>
      <c r="B74" s="14">
        <v>3066.3</v>
      </c>
      <c r="C74" s="14">
        <v>29693.149999999998</v>
      </c>
      <c r="D74" s="14">
        <v>-7643.2599999999729</v>
      </c>
    </row>
    <row r="75" spans="1:4">
      <c r="A75" s="50">
        <v>42804</v>
      </c>
      <c r="B75" s="14">
        <v>3066.3</v>
      </c>
      <c r="C75" s="14">
        <v>27142.45</v>
      </c>
      <c r="D75" s="14">
        <v>2.5465851649641991E-11</v>
      </c>
    </row>
    <row r="76" spans="1:4">
      <c r="A76" s="50">
        <v>42805</v>
      </c>
      <c r="B76" s="14">
        <v>3542.58</v>
      </c>
      <c r="C76" s="14">
        <v>27142.45</v>
      </c>
      <c r="D76" s="14">
        <v>0</v>
      </c>
    </row>
    <row r="77" spans="1:4">
      <c r="A77" s="50">
        <v>42806</v>
      </c>
      <c r="B77" s="14">
        <v>3542.58</v>
      </c>
      <c r="C77" s="14">
        <v>26107.64</v>
      </c>
      <c r="D77" s="14">
        <v>0</v>
      </c>
    </row>
    <row r="78" spans="1:4">
      <c r="A78" s="50">
        <v>42807</v>
      </c>
      <c r="B78" s="14">
        <v>3542.58</v>
      </c>
      <c r="C78" s="14">
        <v>1272.1300000000001</v>
      </c>
      <c r="D78" s="14">
        <v>2323.6100000001934</v>
      </c>
    </row>
    <row r="79" spans="1:4">
      <c r="A79" s="50">
        <v>42808</v>
      </c>
      <c r="B79" s="14">
        <v>3595.74</v>
      </c>
      <c r="C79" s="14">
        <v>1301.53</v>
      </c>
      <c r="D79" s="14">
        <v>10151.990000000169</v>
      </c>
    </row>
    <row r="80" spans="1:4">
      <c r="A80" s="50">
        <v>42809</v>
      </c>
      <c r="B80" s="14">
        <v>8036.1399999999994</v>
      </c>
      <c r="C80" s="14">
        <v>14244.54</v>
      </c>
      <c r="D80" s="14">
        <v>-6181.5699999998214</v>
      </c>
    </row>
    <row r="81" spans="1:4">
      <c r="A81" s="50">
        <v>42810</v>
      </c>
      <c r="B81" s="14">
        <v>8062.9699999999993</v>
      </c>
      <c r="C81" s="14">
        <v>12525.75</v>
      </c>
      <c r="D81" s="14">
        <v>-1665.9400000000023</v>
      </c>
    </row>
    <row r="82" spans="1:4">
      <c r="A82" s="50">
        <v>42811</v>
      </c>
      <c r="B82" s="14">
        <v>8428.1799999999967</v>
      </c>
      <c r="C82" s="14">
        <v>9448.86</v>
      </c>
      <c r="D82" s="14">
        <v>43.340000000176133</v>
      </c>
    </row>
    <row r="83" spans="1:4">
      <c r="A83" s="50">
        <v>42812</v>
      </c>
      <c r="B83" s="14">
        <v>9492.1999999999971</v>
      </c>
      <c r="C83" s="14">
        <v>6017.15</v>
      </c>
      <c r="D83" s="14">
        <v>4407.4500000001754</v>
      </c>
    </row>
    <row r="84" spans="1:4">
      <c r="A84" s="50">
        <v>42813</v>
      </c>
      <c r="B84" s="14">
        <v>10424.599999999999</v>
      </c>
      <c r="C84" s="14">
        <v>6017.15</v>
      </c>
      <c r="D84" s="14">
        <v>4493.3700000001754</v>
      </c>
    </row>
    <row r="85" spans="1:4">
      <c r="A85" s="50">
        <v>42814</v>
      </c>
      <c r="B85" s="14">
        <v>10510.519999999999</v>
      </c>
      <c r="C85" s="14">
        <v>1210.31</v>
      </c>
      <c r="D85" s="14">
        <v>11330.790000000175</v>
      </c>
    </row>
    <row r="86" spans="1:4">
      <c r="A86" s="50">
        <v>42815</v>
      </c>
      <c r="B86" s="14">
        <v>1143.53</v>
      </c>
      <c r="C86" s="14">
        <v>35252.11</v>
      </c>
      <c r="D86" s="14">
        <v>-33027.8499999997</v>
      </c>
    </row>
    <row r="87" spans="1:4">
      <c r="A87" s="50">
        <v>42816</v>
      </c>
      <c r="B87" s="14">
        <v>1963.74</v>
      </c>
      <c r="C87" s="14">
        <v>35058.22</v>
      </c>
      <c r="D87" s="14">
        <v>-260.51999999972759</v>
      </c>
    </row>
    <row r="88" spans="1:4">
      <c r="A88" s="50">
        <v>42817</v>
      </c>
      <c r="B88" s="14">
        <v>1963.74</v>
      </c>
      <c r="C88" s="14">
        <v>13702.229999999998</v>
      </c>
      <c r="D88" s="14">
        <v>0</v>
      </c>
    </row>
    <row r="89" spans="1:4">
      <c r="A89" s="50">
        <v>42818</v>
      </c>
      <c r="B89" s="14">
        <v>984.13</v>
      </c>
      <c r="C89" s="14">
        <v>115471.18</v>
      </c>
      <c r="D89" s="14">
        <v>-1195.6100000001029</v>
      </c>
    </row>
    <row r="90" spans="1:4">
      <c r="A90" s="50">
        <v>42819</v>
      </c>
      <c r="B90" s="14">
        <v>1148.24</v>
      </c>
      <c r="C90" s="14">
        <v>108471.18</v>
      </c>
      <c r="D90" s="14">
        <v>0</v>
      </c>
    </row>
    <row r="91" spans="1:4">
      <c r="A91" s="50">
        <v>42820</v>
      </c>
      <c r="B91" s="14">
        <v>1148.24</v>
      </c>
      <c r="C91" s="14">
        <v>107247.18</v>
      </c>
      <c r="D91" s="14">
        <v>0</v>
      </c>
    </row>
    <row r="92" spans="1:4">
      <c r="A92" s="50">
        <v>42821</v>
      </c>
      <c r="B92" s="14">
        <v>1035.9099999999999</v>
      </c>
      <c r="C92" s="14">
        <v>105231.18</v>
      </c>
      <c r="D92" s="14">
        <v>-112.32999999995809</v>
      </c>
    </row>
    <row r="93" spans="1:4">
      <c r="A93" s="50">
        <v>42822</v>
      </c>
      <c r="B93" s="14">
        <v>1035.9099999999999</v>
      </c>
      <c r="C93" s="14">
        <v>101005.65999999999</v>
      </c>
      <c r="D93" s="14">
        <v>-2.3646862246096134E-11</v>
      </c>
    </row>
    <row r="94" spans="1:4">
      <c r="A94" s="50">
        <v>42823</v>
      </c>
      <c r="B94" s="14">
        <v>1189.8699999999999</v>
      </c>
      <c r="C94" s="14">
        <v>100935.04999999999</v>
      </c>
      <c r="D94" s="14">
        <v>-707.56</v>
      </c>
    </row>
    <row r="95" spans="1:4">
      <c r="A95" s="50">
        <v>42824</v>
      </c>
      <c r="B95" s="14">
        <v>1189.8699999999999</v>
      </c>
      <c r="C95" s="14">
        <v>96958.1</v>
      </c>
      <c r="D95" s="14">
        <v>-42.46999999997206</v>
      </c>
    </row>
    <row r="96" spans="1:4">
      <c r="A96" s="50">
        <v>42825</v>
      </c>
      <c r="B96" s="14">
        <v>871.8</v>
      </c>
      <c r="C96" s="14">
        <v>92435.74</v>
      </c>
      <c r="D96" s="14">
        <v>-653.06999999993968</v>
      </c>
    </row>
    <row r="97" spans="1:4">
      <c r="A97" s="50">
        <v>42826</v>
      </c>
      <c r="B97" s="14">
        <v>3427.8</v>
      </c>
      <c r="C97" s="14">
        <v>85857.64</v>
      </c>
      <c r="D97" s="14">
        <v>0</v>
      </c>
    </row>
    <row r="98" spans="1:4">
      <c r="A98" s="50">
        <v>42827</v>
      </c>
      <c r="B98" s="14">
        <v>3427.8</v>
      </c>
      <c r="C98" s="14">
        <v>85138.200000000012</v>
      </c>
      <c r="D98" s="14">
        <v>0</v>
      </c>
    </row>
    <row r="99" spans="1:4">
      <c r="A99" s="50">
        <v>42828</v>
      </c>
      <c r="B99" s="14">
        <v>3427.8</v>
      </c>
      <c r="C99" s="14">
        <v>85138.200000000012</v>
      </c>
      <c r="D99" s="14">
        <v>-15115.599999999975</v>
      </c>
    </row>
    <row r="100" spans="1:4">
      <c r="A100" s="50">
        <v>42829</v>
      </c>
      <c r="B100" s="14">
        <v>871.8</v>
      </c>
      <c r="C100" s="14">
        <v>95653.630000000019</v>
      </c>
      <c r="D100" s="14">
        <v>-2555.9999999999363</v>
      </c>
    </row>
    <row r="101" spans="1:4">
      <c r="A101" s="50">
        <v>42830</v>
      </c>
      <c r="B101" s="14">
        <v>962.8</v>
      </c>
      <c r="C101" s="14">
        <v>75590.62999999999</v>
      </c>
      <c r="D101" s="14">
        <v>0</v>
      </c>
    </row>
    <row r="102" spans="1:4">
      <c r="A102" s="50">
        <v>42831</v>
      </c>
      <c r="B102" s="14">
        <v>962.8</v>
      </c>
      <c r="C102" s="14">
        <v>83210.5</v>
      </c>
      <c r="D102" s="14">
        <v>-4.1836756281554699E-11</v>
      </c>
    </row>
    <row r="103" spans="1:4">
      <c r="A103" s="50">
        <v>42832</v>
      </c>
      <c r="B103" s="14">
        <v>962.8</v>
      </c>
      <c r="C103" s="14">
        <v>74070.77</v>
      </c>
      <c r="D103" s="14">
        <v>0</v>
      </c>
    </row>
    <row r="104" spans="1:4">
      <c r="A104" s="50">
        <v>42833</v>
      </c>
      <c r="B104" s="14">
        <v>962.8</v>
      </c>
      <c r="C104" s="14">
        <v>73761.210000000006</v>
      </c>
      <c r="D104" s="14">
        <v>0</v>
      </c>
    </row>
    <row r="105" spans="1:4">
      <c r="A105" s="50">
        <v>42834</v>
      </c>
      <c r="B105" s="14">
        <v>962.8</v>
      </c>
      <c r="C105" s="14">
        <v>73761.210000000006</v>
      </c>
      <c r="D105" s="14">
        <v>0</v>
      </c>
    </row>
    <row r="106" spans="1:4">
      <c r="A106" s="50">
        <v>42835</v>
      </c>
      <c r="B106" s="14">
        <v>962.8</v>
      </c>
      <c r="C106" s="14">
        <v>95394.420000000013</v>
      </c>
      <c r="D106" s="14">
        <v>-5310.9799999999523</v>
      </c>
    </row>
    <row r="107" spans="1:4">
      <c r="A107" s="50">
        <v>42836</v>
      </c>
      <c r="B107" s="14">
        <v>1944.6499999999999</v>
      </c>
      <c r="C107" s="14">
        <v>126963.84000000001</v>
      </c>
      <c r="D107" s="14">
        <v>1.1641532182693481E-10</v>
      </c>
    </row>
    <row r="108" spans="1:4">
      <c r="A108" s="50">
        <v>42837</v>
      </c>
      <c r="B108" s="14">
        <v>20064.649999999998</v>
      </c>
      <c r="C108" s="14">
        <v>135762.49</v>
      </c>
      <c r="D108" s="14">
        <v>0</v>
      </c>
    </row>
    <row r="109" spans="1:4">
      <c r="A109" s="50">
        <v>42838</v>
      </c>
      <c r="B109" s="14">
        <v>20817.009999999998</v>
      </c>
      <c r="C109" s="14">
        <v>119646.24</v>
      </c>
      <c r="D109" s="14">
        <v>0</v>
      </c>
    </row>
    <row r="110" spans="1:4">
      <c r="A110" s="50">
        <v>42839</v>
      </c>
      <c r="B110" s="14">
        <v>25386.01</v>
      </c>
      <c r="C110" s="14">
        <v>101601.05</v>
      </c>
      <c r="D110" s="14">
        <v>0</v>
      </c>
    </row>
    <row r="111" spans="1:4">
      <c r="A111" s="50">
        <v>42840</v>
      </c>
      <c r="B111" s="14">
        <v>28506.129999999997</v>
      </c>
      <c r="C111" s="14">
        <v>80581.05</v>
      </c>
      <c r="D111" s="14">
        <v>0</v>
      </c>
    </row>
    <row r="112" spans="1:4">
      <c r="A112" s="50">
        <v>42841</v>
      </c>
      <c r="B112" s="14">
        <v>28506.129999999997</v>
      </c>
      <c r="C112" s="14">
        <v>81113.3</v>
      </c>
      <c r="D112" s="14">
        <v>0</v>
      </c>
    </row>
    <row r="113" spans="1:4">
      <c r="A113" s="50">
        <v>42842</v>
      </c>
      <c r="B113" s="14">
        <v>28506.129999999997</v>
      </c>
      <c r="C113" s="14">
        <v>78545.06</v>
      </c>
      <c r="D113" s="14">
        <v>0</v>
      </c>
    </row>
    <row r="114" spans="1:4">
      <c r="A114" s="50">
        <v>42843</v>
      </c>
      <c r="B114" s="14">
        <v>28711.829999999998</v>
      </c>
      <c r="C114" s="14">
        <v>43055.67</v>
      </c>
      <c r="D114" s="14">
        <v>0</v>
      </c>
    </row>
    <row r="115" spans="1:4">
      <c r="A115" s="50">
        <v>42844</v>
      </c>
      <c r="B115" s="14">
        <v>32174.07</v>
      </c>
      <c r="C115" s="14">
        <v>25569.45</v>
      </c>
      <c r="D115" s="14">
        <v>9855.4000000007072</v>
      </c>
    </row>
    <row r="116" spans="1:4">
      <c r="A116" s="50">
        <v>42845</v>
      </c>
      <c r="B116" s="14">
        <v>35424.85</v>
      </c>
      <c r="C116" s="14">
        <v>25422.120000000003</v>
      </c>
      <c r="D116" s="14">
        <v>12115.960000000707</v>
      </c>
    </row>
    <row r="117" spans="1:4">
      <c r="A117" s="50">
        <v>42846</v>
      </c>
      <c r="B117" s="14">
        <v>11779.14</v>
      </c>
      <c r="C117" s="14">
        <v>24983</v>
      </c>
      <c r="D117" s="14">
        <v>-11563.859999999564</v>
      </c>
    </row>
    <row r="118" spans="1:4">
      <c r="A118" s="50">
        <v>42847</v>
      </c>
      <c r="B118" s="14">
        <v>13419.14</v>
      </c>
      <c r="C118" s="14">
        <v>24179</v>
      </c>
      <c r="D118" s="14">
        <v>0</v>
      </c>
    </row>
    <row r="119" spans="1:4">
      <c r="A119" s="50">
        <v>42848</v>
      </c>
      <c r="B119" s="14">
        <v>13419.14</v>
      </c>
      <c r="C119" s="14">
        <v>23211.98</v>
      </c>
      <c r="D119" s="14">
        <v>0</v>
      </c>
    </row>
    <row r="120" spans="1:4">
      <c r="A120" s="50">
        <v>42849</v>
      </c>
      <c r="B120" s="14">
        <v>6352.34</v>
      </c>
      <c r="C120" s="14">
        <v>38620.31</v>
      </c>
      <c r="D120" s="14">
        <v>-7510.8000000000848</v>
      </c>
    </row>
    <row r="121" spans="1:4">
      <c r="A121" s="50">
        <v>42850</v>
      </c>
      <c r="B121" s="14">
        <v>4018.86</v>
      </c>
      <c r="C121" s="14">
        <v>33455.130000000005</v>
      </c>
      <c r="D121" s="14">
        <v>-17598.039999999986</v>
      </c>
    </row>
    <row r="122" spans="1:4">
      <c r="A122" s="50">
        <v>42851</v>
      </c>
      <c r="B122" s="14">
        <v>4328.24</v>
      </c>
      <c r="C122" s="14">
        <v>34290.049999999996</v>
      </c>
      <c r="D122" s="14">
        <v>-273.35999999997694</v>
      </c>
    </row>
    <row r="123" spans="1:4">
      <c r="A123" s="50">
        <v>42852</v>
      </c>
      <c r="B123" s="14">
        <v>13701.24</v>
      </c>
      <c r="C123" s="14">
        <v>65102.44</v>
      </c>
      <c r="D123" s="14">
        <v>-238.99999999977445</v>
      </c>
    </row>
    <row r="124" spans="1:4">
      <c r="A124" s="50">
        <v>42853</v>
      </c>
      <c r="B124" s="14">
        <v>16050.24</v>
      </c>
      <c r="C124" s="14">
        <v>64011.03</v>
      </c>
      <c r="D124" s="14">
        <v>46.010000000097534</v>
      </c>
    </row>
    <row r="125" spans="1:4">
      <c r="A125" s="50">
        <v>42854</v>
      </c>
      <c r="B125" s="14">
        <v>16050.24</v>
      </c>
      <c r="C125" s="14">
        <v>57268.23</v>
      </c>
      <c r="D125" s="14">
        <v>0</v>
      </c>
    </row>
    <row r="126" spans="1:4">
      <c r="A126" s="50">
        <v>42855</v>
      </c>
      <c r="B126" s="14">
        <v>16410.240000000002</v>
      </c>
      <c r="C126" s="14">
        <v>53448.160000000003</v>
      </c>
      <c r="D126" s="14">
        <v>0</v>
      </c>
    </row>
    <row r="127" spans="1:4">
      <c r="A127" s="50">
        <v>42856</v>
      </c>
      <c r="B127" s="14">
        <v>16410.240000000002</v>
      </c>
      <c r="C127" s="14">
        <v>53448.160000000003</v>
      </c>
      <c r="D127" s="14">
        <v>0</v>
      </c>
    </row>
    <row r="128" spans="1:4">
      <c r="A128" s="50">
        <v>42857</v>
      </c>
      <c r="B128" s="14">
        <v>22830.590000000004</v>
      </c>
      <c r="C128" s="14">
        <v>50783.45</v>
      </c>
      <c r="D128" s="14">
        <v>0</v>
      </c>
    </row>
    <row r="129" spans="1:4">
      <c r="A129" s="50">
        <v>42858</v>
      </c>
      <c r="B129" s="14">
        <v>23545.790000000005</v>
      </c>
      <c r="C129" s="14">
        <v>36586.49</v>
      </c>
      <c r="D129" s="14">
        <v>0</v>
      </c>
    </row>
    <row r="130" spans="1:4">
      <c r="A130" s="50">
        <v>42859</v>
      </c>
      <c r="B130" s="14">
        <v>3486.84</v>
      </c>
      <c r="C130" s="14">
        <v>151584.37</v>
      </c>
      <c r="D130" s="14">
        <v>-21765.079999999944</v>
      </c>
    </row>
    <row r="131" spans="1:4">
      <c r="A131" s="50">
        <v>42860</v>
      </c>
      <c r="B131" s="14">
        <v>3486.84</v>
      </c>
      <c r="C131" s="14">
        <v>117586.89000000001</v>
      </c>
      <c r="D131" s="14">
        <v>348.40000000002328</v>
      </c>
    </row>
    <row r="132" spans="1:4">
      <c r="A132" s="50">
        <v>42861</v>
      </c>
      <c r="B132" s="14">
        <v>3486.84</v>
      </c>
      <c r="C132" s="14">
        <v>101440.41</v>
      </c>
      <c r="D132" s="14">
        <v>0</v>
      </c>
    </row>
    <row r="133" spans="1:4">
      <c r="A133" s="50">
        <v>42862</v>
      </c>
      <c r="B133" s="14">
        <v>3486.84</v>
      </c>
      <c r="C133" s="14">
        <v>88101.84</v>
      </c>
      <c r="D133" s="14">
        <v>0</v>
      </c>
    </row>
    <row r="134" spans="1:4">
      <c r="A134" s="50">
        <v>42863</v>
      </c>
      <c r="B134" s="14">
        <v>3486.84</v>
      </c>
      <c r="C134" s="14">
        <v>87525.84</v>
      </c>
      <c r="D134" s="14">
        <v>0</v>
      </c>
    </row>
    <row r="135" spans="1:4">
      <c r="A135" s="50">
        <v>42864</v>
      </c>
      <c r="B135" s="14">
        <v>4030.01</v>
      </c>
      <c r="C135" s="14">
        <v>47726.070000000007</v>
      </c>
      <c r="D135" s="14">
        <v>0</v>
      </c>
    </row>
    <row r="136" spans="1:4">
      <c r="A136" s="50">
        <v>42865</v>
      </c>
      <c r="B136" s="14">
        <v>4697.66</v>
      </c>
      <c r="C136" s="14">
        <v>41177.959999999992</v>
      </c>
      <c r="D136" s="14">
        <v>0</v>
      </c>
    </row>
    <row r="137" spans="1:4">
      <c r="A137" s="50">
        <v>42866</v>
      </c>
      <c r="B137" s="14">
        <v>4697.66</v>
      </c>
      <c r="C137" s="14">
        <v>29887.909999999996</v>
      </c>
      <c r="D137" s="14">
        <v>1.4915713109076023E-10</v>
      </c>
    </row>
    <row r="138" spans="1:4">
      <c r="A138" s="50">
        <v>42867</v>
      </c>
      <c r="B138" s="14">
        <v>3486.84</v>
      </c>
      <c r="C138" s="14">
        <v>28857.199999999997</v>
      </c>
      <c r="D138" s="14">
        <v>-16791.140000000258</v>
      </c>
    </row>
    <row r="139" spans="1:4">
      <c r="A139" s="50">
        <v>42868</v>
      </c>
      <c r="B139" s="14">
        <v>4066.84</v>
      </c>
      <c r="C139" s="14">
        <v>28279.41</v>
      </c>
      <c r="D139" s="14">
        <v>0</v>
      </c>
    </row>
    <row r="140" spans="1:4">
      <c r="A140" s="50">
        <v>42869</v>
      </c>
      <c r="B140" s="14">
        <v>4066.84</v>
      </c>
      <c r="C140" s="14">
        <v>17263.41</v>
      </c>
      <c r="D140" s="14">
        <v>0</v>
      </c>
    </row>
    <row r="141" spans="1:4">
      <c r="A141" s="50">
        <v>42870</v>
      </c>
      <c r="B141" s="14">
        <v>4066.84</v>
      </c>
      <c r="C141" s="14">
        <v>70200.780000000013</v>
      </c>
      <c r="D141" s="14">
        <v>-20990.000000000349</v>
      </c>
    </row>
    <row r="142" spans="1:4">
      <c r="A142" s="50">
        <v>42871</v>
      </c>
      <c r="B142" s="14">
        <v>4066.84</v>
      </c>
      <c r="C142" s="14">
        <v>54227.540000000015</v>
      </c>
      <c r="D142" s="14">
        <v>-5.5479176808148623E-11</v>
      </c>
    </row>
    <row r="143" spans="1:4">
      <c r="A143" s="50">
        <v>42872</v>
      </c>
      <c r="B143" s="14">
        <v>4070.42</v>
      </c>
      <c r="C143" s="14">
        <v>52026.33</v>
      </c>
      <c r="D143" s="14">
        <v>-210</v>
      </c>
    </row>
    <row r="144" spans="1:4">
      <c r="A144" s="50">
        <v>42873</v>
      </c>
      <c r="B144" s="14">
        <v>4070.42</v>
      </c>
      <c r="C144" s="14">
        <v>44819.149999999994</v>
      </c>
      <c r="D144" s="14">
        <v>-15122.790000000219</v>
      </c>
    </row>
    <row r="145" spans="1:4">
      <c r="A145" s="50">
        <v>42874</v>
      </c>
      <c r="B145" s="14">
        <v>4070.42</v>
      </c>
      <c r="C145" s="14">
        <v>18564.759999999998</v>
      </c>
      <c r="D145" s="14">
        <v>-14494.339999999924</v>
      </c>
    </row>
    <row r="146" spans="1:4">
      <c r="A146" s="50">
        <v>42875</v>
      </c>
      <c r="B146" s="14">
        <v>4070.42</v>
      </c>
      <c r="C146" s="14">
        <v>11872.309999999996</v>
      </c>
      <c r="D146" s="14">
        <v>0</v>
      </c>
    </row>
    <row r="147" spans="1:4">
      <c r="A147" s="50">
        <v>42876</v>
      </c>
      <c r="B147" s="14">
        <v>4070.42</v>
      </c>
      <c r="C147" s="14">
        <v>5209.6899999999969</v>
      </c>
      <c r="D147" s="14">
        <v>0</v>
      </c>
    </row>
    <row r="148" spans="1:4">
      <c r="A148" s="50">
        <v>42877</v>
      </c>
      <c r="B148" s="14">
        <v>4070.42</v>
      </c>
      <c r="C148" s="14">
        <v>5209.6899999999969</v>
      </c>
      <c r="D148" s="14">
        <v>0</v>
      </c>
    </row>
    <row r="149" spans="1:4">
      <c r="A149" s="50">
        <v>42878</v>
      </c>
      <c r="B149" s="14">
        <v>4070.42</v>
      </c>
      <c r="C149" s="14">
        <v>-4462.4499999999989</v>
      </c>
      <c r="D149" s="14">
        <v>19572.870000000203</v>
      </c>
    </row>
    <row r="150" spans="1:4">
      <c r="A150" s="50">
        <v>42879</v>
      </c>
      <c r="B150" s="14">
        <v>4070.42</v>
      </c>
      <c r="C150" s="14">
        <v>2307.0200000000004</v>
      </c>
      <c r="D150" s="14">
        <v>1763.3999999999869</v>
      </c>
    </row>
    <row r="151" spans="1:4">
      <c r="A151" s="50">
        <v>42880</v>
      </c>
      <c r="B151" s="14">
        <v>3490.42</v>
      </c>
      <c r="C151" s="14">
        <v>25538.419999999995</v>
      </c>
      <c r="D151" s="14">
        <v>-7748.00000000002</v>
      </c>
    </row>
    <row r="152" spans="1:4">
      <c r="A152" s="50">
        <v>42881</v>
      </c>
      <c r="B152" s="14">
        <v>3490.42</v>
      </c>
      <c r="C152" s="14">
        <v>20202.78</v>
      </c>
      <c r="D152" s="14">
        <v>-9.3223206931725144E-11</v>
      </c>
    </row>
    <row r="153" spans="1:4">
      <c r="A153" s="50">
        <v>42882</v>
      </c>
      <c r="B153" s="14">
        <v>3490.42</v>
      </c>
      <c r="C153" s="14">
        <v>17457.96</v>
      </c>
      <c r="D153" s="14">
        <v>0</v>
      </c>
    </row>
    <row r="154" spans="1:4">
      <c r="A154" s="50">
        <v>42883</v>
      </c>
      <c r="B154" s="14">
        <v>3705.84</v>
      </c>
      <c r="C154" s="14">
        <v>15897.96</v>
      </c>
      <c r="D154" s="14">
        <v>0</v>
      </c>
    </row>
    <row r="155" spans="1:4">
      <c r="A155" s="50">
        <v>42884</v>
      </c>
      <c r="B155" s="14">
        <v>3705.84</v>
      </c>
      <c r="C155" s="14">
        <v>9260.2100000000009</v>
      </c>
      <c r="D155" s="14">
        <v>0</v>
      </c>
    </row>
    <row r="156" spans="1:4">
      <c r="A156" s="50">
        <v>42885</v>
      </c>
      <c r="B156" s="14">
        <v>5733.84</v>
      </c>
      <c r="C156" s="14">
        <v>1333.5000000000005</v>
      </c>
      <c r="D156" s="14">
        <v>8574.679999999873</v>
      </c>
    </row>
    <row r="157" spans="1:4">
      <c r="A157" s="50">
        <v>42886</v>
      </c>
      <c r="B157" s="14">
        <v>1390.8</v>
      </c>
      <c r="C157" s="14">
        <v>7726.9799999999987</v>
      </c>
      <c r="D157" s="14">
        <v>-6336.1800000005023</v>
      </c>
    </row>
    <row r="158" spans="1:4">
      <c r="A158" s="50">
        <v>42887</v>
      </c>
      <c r="B158" s="14">
        <v>1390.8</v>
      </c>
      <c r="C158" s="14">
        <v>98892.680000000008</v>
      </c>
      <c r="D158" s="14">
        <v>-941.61000000001513</v>
      </c>
    </row>
    <row r="159" spans="1:4">
      <c r="A159" s="50">
        <v>42888</v>
      </c>
      <c r="B159" s="14">
        <v>1790.8</v>
      </c>
      <c r="C159" s="14">
        <v>83340.470000000016</v>
      </c>
      <c r="D159" s="14">
        <v>4.7293724492192268E-11</v>
      </c>
    </row>
    <row r="160" spans="1:4">
      <c r="A160" s="50">
        <v>42889</v>
      </c>
      <c r="B160" s="14">
        <v>3928.6000000000004</v>
      </c>
      <c r="C160" s="14">
        <v>75027.69</v>
      </c>
      <c r="D160" s="14">
        <v>0</v>
      </c>
    </row>
    <row r="161" spans="1:4">
      <c r="A161" s="50">
        <v>42890</v>
      </c>
      <c r="B161" s="14">
        <v>3928.6000000000004</v>
      </c>
      <c r="C161" s="14">
        <v>71296.69</v>
      </c>
      <c r="D161" s="14">
        <v>0</v>
      </c>
    </row>
    <row r="162" spans="1:4">
      <c r="A162" s="50">
        <v>42891</v>
      </c>
      <c r="B162" s="14">
        <v>3928.6000000000004</v>
      </c>
      <c r="C162" s="14">
        <v>15410.600000000002</v>
      </c>
      <c r="D162" s="14">
        <v>0</v>
      </c>
    </row>
    <row r="163" spans="1:4">
      <c r="A163" s="50">
        <v>42892</v>
      </c>
      <c r="B163" s="14">
        <v>1790.8</v>
      </c>
      <c r="C163" s="14">
        <v>21997.649999999994</v>
      </c>
      <c r="D163" s="14">
        <v>-2137.8000000002703</v>
      </c>
    </row>
    <row r="164" spans="1:4">
      <c r="A164" s="50">
        <v>42893</v>
      </c>
      <c r="B164" s="14">
        <v>1905.1399999999999</v>
      </c>
      <c r="C164" s="14">
        <v>21997.649999999994</v>
      </c>
      <c r="D164" s="14">
        <v>0</v>
      </c>
    </row>
    <row r="165" spans="1:4">
      <c r="A165" s="50">
        <v>42894</v>
      </c>
      <c r="B165" s="14">
        <v>1905.1399999999999</v>
      </c>
      <c r="C165" s="14">
        <v>9294.6600000000017</v>
      </c>
      <c r="D165" s="14">
        <v>0</v>
      </c>
    </row>
    <row r="166" spans="1:4">
      <c r="A166" s="50">
        <v>42895</v>
      </c>
      <c r="B166" s="14">
        <v>1792</v>
      </c>
      <c r="C166" s="14">
        <v>1473.8800000000008</v>
      </c>
      <c r="D166" s="14">
        <v>4305.7199999992099</v>
      </c>
    </row>
    <row r="167" spans="1:4">
      <c r="A167" s="50">
        <v>42896</v>
      </c>
      <c r="B167" s="14">
        <v>5779.6</v>
      </c>
      <c r="C167" s="14">
        <v>-8019.5599999999995</v>
      </c>
      <c r="D167" s="14">
        <v>13799.15999999921</v>
      </c>
    </row>
    <row r="168" spans="1:4">
      <c r="A168" s="50">
        <v>42897</v>
      </c>
      <c r="B168" s="14">
        <v>5779.6</v>
      </c>
      <c r="C168" s="14">
        <v>-11366.46</v>
      </c>
      <c r="D168" s="14">
        <v>17146.059999999212</v>
      </c>
    </row>
    <row r="169" spans="1:4">
      <c r="A169" s="50">
        <v>42898</v>
      </c>
      <c r="B169" s="14">
        <v>5779.6</v>
      </c>
      <c r="C169" s="14">
        <v>15559.999999999998</v>
      </c>
      <c r="D169" s="14">
        <v>5.8207660913467407E-11</v>
      </c>
    </row>
    <row r="170" spans="1:4">
      <c r="A170" s="50">
        <v>42899</v>
      </c>
      <c r="B170" s="14">
        <v>12992.02</v>
      </c>
      <c r="C170" s="14">
        <v>4239.9999999999973</v>
      </c>
      <c r="D170" s="14">
        <v>11420.719999999268</v>
      </c>
    </row>
    <row r="171" spans="1:4">
      <c r="A171" s="50">
        <v>42900</v>
      </c>
      <c r="B171" s="14">
        <v>15660.720000000001</v>
      </c>
      <c r="C171" s="14">
        <v>4239.9999999999973</v>
      </c>
      <c r="D171" s="14">
        <v>16800.089999999269</v>
      </c>
    </row>
    <row r="172" spans="1:4">
      <c r="A172" s="50">
        <v>42901</v>
      </c>
      <c r="B172" s="14">
        <v>3123.3199999999997</v>
      </c>
      <c r="C172" s="14">
        <v>25857</v>
      </c>
      <c r="D172" s="14">
        <v>-22288.96000000085</v>
      </c>
    </row>
    <row r="173" spans="1:4">
      <c r="A173" s="50">
        <v>42902</v>
      </c>
      <c r="B173" s="14">
        <v>3123.3199999999997</v>
      </c>
      <c r="C173" s="14">
        <v>18979.559999999998</v>
      </c>
      <c r="D173" s="14">
        <v>-1734.7499999999436</v>
      </c>
    </row>
    <row r="174" spans="1:4">
      <c r="A174" s="50">
        <v>42903</v>
      </c>
      <c r="B174" s="14">
        <v>3123.3199999999997</v>
      </c>
      <c r="C174" s="14">
        <v>16021.56</v>
      </c>
      <c r="D174" s="14">
        <v>0</v>
      </c>
    </row>
    <row r="175" spans="1:4">
      <c r="A175" s="50">
        <v>42904</v>
      </c>
      <c r="B175" s="14">
        <v>3389.43</v>
      </c>
      <c r="C175" s="14">
        <v>16021.56</v>
      </c>
      <c r="D175" s="14">
        <v>0</v>
      </c>
    </row>
    <row r="176" spans="1:4">
      <c r="A176" s="50">
        <v>42905</v>
      </c>
      <c r="B176" s="14">
        <v>1576.58</v>
      </c>
      <c r="C176" s="14">
        <v>11310.58</v>
      </c>
      <c r="D176" s="14">
        <v>-9238.7500000010732</v>
      </c>
    </row>
    <row r="177" spans="1:4">
      <c r="A177" s="50">
        <v>42906</v>
      </c>
      <c r="B177" s="14">
        <v>1576.58</v>
      </c>
      <c r="C177" s="14">
        <v>115399.01999999999</v>
      </c>
      <c r="D177" s="14">
        <v>-4100.7499999999272</v>
      </c>
    </row>
    <row r="178" spans="1:4">
      <c r="A178" s="50">
        <v>42907</v>
      </c>
      <c r="B178" s="14">
        <v>1576.58</v>
      </c>
      <c r="C178" s="14">
        <v>108320.62</v>
      </c>
      <c r="D178" s="14">
        <v>986.54000000003725</v>
      </c>
    </row>
    <row r="179" spans="1:4">
      <c r="A179" s="50">
        <v>42908</v>
      </c>
      <c r="B179" s="14">
        <v>1576.58</v>
      </c>
      <c r="C179" s="14">
        <v>116820.02000000002</v>
      </c>
      <c r="D179" s="14">
        <v>-9.4587448984384537E-11</v>
      </c>
    </row>
    <row r="180" spans="1:4">
      <c r="A180" s="50">
        <v>42909</v>
      </c>
      <c r="B180" s="14">
        <v>1576.58</v>
      </c>
      <c r="C180" s="14">
        <v>104342.66</v>
      </c>
      <c r="D180" s="14">
        <v>0</v>
      </c>
    </row>
    <row r="181" spans="1:4">
      <c r="A181" s="50">
        <v>42910</v>
      </c>
      <c r="B181" s="14">
        <v>1576.58</v>
      </c>
      <c r="C181" s="14">
        <v>104342.66</v>
      </c>
      <c r="D181" s="14">
        <v>0</v>
      </c>
    </row>
    <row r="182" spans="1:4">
      <c r="A182" s="50">
        <v>42911</v>
      </c>
      <c r="B182" s="14">
        <v>1576.58</v>
      </c>
      <c r="C182" s="14">
        <v>94544.88</v>
      </c>
      <c r="D182" s="14">
        <v>0</v>
      </c>
    </row>
    <row r="183" spans="1:4">
      <c r="A183" s="50">
        <v>42912</v>
      </c>
      <c r="B183" s="14">
        <v>1576.58</v>
      </c>
      <c r="C183" s="14">
        <v>94577.88</v>
      </c>
      <c r="D183" s="14">
        <v>0</v>
      </c>
    </row>
    <row r="184" spans="1:4">
      <c r="A184" s="50">
        <v>42913</v>
      </c>
      <c r="B184" s="14">
        <v>1576.58</v>
      </c>
      <c r="C184" s="14">
        <v>97318.799999999988</v>
      </c>
      <c r="D184" s="14">
        <v>-1270.9200000002147</v>
      </c>
    </row>
    <row r="185" spans="1:4">
      <c r="A185" s="50">
        <v>42914</v>
      </c>
      <c r="B185" s="14">
        <v>1800.48</v>
      </c>
      <c r="C185" s="14">
        <v>73772.510000000009</v>
      </c>
      <c r="D185" s="14">
        <v>0</v>
      </c>
    </row>
    <row r="186" spans="1:4">
      <c r="A186" s="50">
        <v>42915</v>
      </c>
      <c r="B186" s="14">
        <v>2184.48</v>
      </c>
      <c r="C186" s="14">
        <v>77263.66</v>
      </c>
      <c r="D186" s="14">
        <v>-6.5483618527650833E-11</v>
      </c>
    </row>
    <row r="187" spans="1:4">
      <c r="A187" s="50">
        <v>42916</v>
      </c>
      <c r="B187" s="14">
        <v>1800.48</v>
      </c>
      <c r="C187" s="14">
        <v>136695.09</v>
      </c>
      <c r="D187" s="14">
        <v>-883.9999999992724</v>
      </c>
    </row>
    <row r="188" spans="1:4">
      <c r="A188" s="50">
        <v>42917</v>
      </c>
      <c r="B188" s="14">
        <v>2396.1799999999998</v>
      </c>
      <c r="C188" s="14">
        <v>129654.34</v>
      </c>
      <c r="D188" s="14">
        <v>0</v>
      </c>
    </row>
    <row r="189" spans="1:4">
      <c r="A189" s="50">
        <v>42918</v>
      </c>
      <c r="B189" s="14">
        <v>2396.1799999999998</v>
      </c>
      <c r="C189" s="14">
        <v>128654.37</v>
      </c>
      <c r="D189" s="14">
        <v>0</v>
      </c>
    </row>
    <row r="190" spans="1:4">
      <c r="A190" s="50">
        <v>42919</v>
      </c>
      <c r="B190" s="14">
        <v>1672.28</v>
      </c>
      <c r="C190" s="14">
        <v>143448.82999999999</v>
      </c>
      <c r="D190" s="14">
        <v>-1773.1799999996219</v>
      </c>
    </row>
    <row r="191" spans="1:4">
      <c r="A191" s="50">
        <v>42920</v>
      </c>
      <c r="B191" s="14">
        <v>1672.28</v>
      </c>
      <c r="C191" s="14">
        <v>161631.86999999997</v>
      </c>
      <c r="D191" s="14">
        <v>2.0372681319713593E-10</v>
      </c>
    </row>
    <row r="192" spans="1:4">
      <c r="A192" s="50">
        <v>42921</v>
      </c>
      <c r="B192" s="14">
        <v>2680.2799999999997</v>
      </c>
      <c r="C192" s="14">
        <v>147820.69999999998</v>
      </c>
      <c r="D192" s="14">
        <v>0</v>
      </c>
    </row>
    <row r="193" spans="1:4">
      <c r="A193" s="50">
        <v>42922</v>
      </c>
      <c r="B193" s="14">
        <v>20938.280000000002</v>
      </c>
      <c r="C193" s="14">
        <v>112076.68000000001</v>
      </c>
      <c r="D193" s="14">
        <v>-512.47999999998137</v>
      </c>
    </row>
    <row r="194" spans="1:4">
      <c r="A194" s="50">
        <v>42923</v>
      </c>
      <c r="B194" s="14">
        <v>20938.280000000002</v>
      </c>
      <c r="C194" s="14">
        <v>103250.47000000002</v>
      </c>
      <c r="D194" s="14">
        <v>-9.276845958083868E-11</v>
      </c>
    </row>
    <row r="195" spans="1:4">
      <c r="A195" s="50">
        <v>42924</v>
      </c>
      <c r="B195" s="14">
        <v>21237.070000000003</v>
      </c>
      <c r="C195" s="14">
        <v>86276.57</v>
      </c>
      <c r="D195" s="14">
        <v>0</v>
      </c>
    </row>
    <row r="196" spans="1:4">
      <c r="A196" s="50">
        <v>42925</v>
      </c>
      <c r="B196" s="14">
        <v>21237.070000000003</v>
      </c>
      <c r="C196" s="14">
        <v>86108.57</v>
      </c>
      <c r="D196" s="14">
        <v>0</v>
      </c>
    </row>
    <row r="197" spans="1:4">
      <c r="A197" s="50">
        <v>42926</v>
      </c>
      <c r="B197" s="14">
        <v>19810.280000000002</v>
      </c>
      <c r="C197" s="14">
        <v>150064.79000000004</v>
      </c>
      <c r="D197" s="14">
        <v>-1534.7900000001832</v>
      </c>
    </row>
    <row r="198" spans="1:4">
      <c r="A198" s="50">
        <v>42927</v>
      </c>
      <c r="B198" s="14">
        <v>19714.580000000002</v>
      </c>
      <c r="C198" s="14">
        <v>112949.79</v>
      </c>
      <c r="D198" s="14">
        <v>-95.700000000062573</v>
      </c>
    </row>
    <row r="199" spans="1:4">
      <c r="A199" s="50">
        <v>42928</v>
      </c>
      <c r="B199" s="14">
        <v>19714.580000000002</v>
      </c>
      <c r="C199" s="14">
        <v>93009.47</v>
      </c>
      <c r="D199" s="14">
        <v>-90.800000000046566</v>
      </c>
    </row>
    <row r="200" spans="1:4">
      <c r="A200" s="50">
        <v>42929</v>
      </c>
      <c r="B200" s="14">
        <v>45316.05</v>
      </c>
      <c r="C200" s="14">
        <v>72063.87</v>
      </c>
      <c r="D200" s="14">
        <v>0</v>
      </c>
    </row>
    <row r="201" spans="1:4">
      <c r="A201" s="50">
        <v>42930</v>
      </c>
      <c r="B201" s="14">
        <v>45316.05</v>
      </c>
      <c r="C201" s="14">
        <v>70513.199999999983</v>
      </c>
      <c r="D201" s="14">
        <v>10869.919999999924</v>
      </c>
    </row>
    <row r="202" spans="1:4">
      <c r="A202" s="50">
        <v>42931</v>
      </c>
      <c r="B202" s="14">
        <v>46252.740000000005</v>
      </c>
      <c r="C202" s="14">
        <v>48677.62</v>
      </c>
      <c r="D202" s="14">
        <v>0</v>
      </c>
    </row>
    <row r="203" spans="1:4">
      <c r="A203" s="50">
        <v>42932</v>
      </c>
      <c r="B203" s="14">
        <v>47343.540000000008</v>
      </c>
      <c r="C203" s="14">
        <v>24730.23</v>
      </c>
      <c r="D203" s="14">
        <v>22613.309999999488</v>
      </c>
    </row>
    <row r="204" spans="1:4">
      <c r="A204" s="50">
        <v>42933</v>
      </c>
      <c r="B204" s="14">
        <v>46736.76</v>
      </c>
      <c r="C204" s="14">
        <v>26360.92</v>
      </c>
      <c r="D204" s="14">
        <v>21818.569999999312</v>
      </c>
    </row>
    <row r="205" spans="1:4">
      <c r="A205" s="50">
        <v>42934</v>
      </c>
      <c r="B205" s="14">
        <v>48179.490000000005</v>
      </c>
      <c r="C205" s="14">
        <v>24730.23</v>
      </c>
      <c r="D205" s="14">
        <v>23529.759999999311</v>
      </c>
    </row>
    <row r="206" spans="1:4">
      <c r="A206" s="50">
        <v>42935</v>
      </c>
      <c r="B206" s="14">
        <v>47897.19</v>
      </c>
      <c r="C206" s="14">
        <v>46909.22</v>
      </c>
      <c r="D206" s="14">
        <v>987.96999999862601</v>
      </c>
    </row>
    <row r="207" spans="1:4">
      <c r="A207" s="50">
        <v>42936</v>
      </c>
      <c r="B207" s="14">
        <v>47897.19</v>
      </c>
      <c r="C207" s="14">
        <v>40863.230000000003</v>
      </c>
      <c r="D207" s="14">
        <v>7035.9799999986817</v>
      </c>
    </row>
    <row r="208" spans="1:4">
      <c r="A208" s="50">
        <v>42937</v>
      </c>
      <c r="B208" s="14">
        <v>47899.21</v>
      </c>
      <c r="C208" s="14">
        <v>62852.920000000006</v>
      </c>
      <c r="D208" s="14">
        <v>1.0186340659856796E-10</v>
      </c>
    </row>
    <row r="209" spans="1:4">
      <c r="A209" s="50">
        <v>42938</v>
      </c>
      <c r="B209" s="14">
        <v>47899.21</v>
      </c>
      <c r="C209" s="14">
        <v>62586.810000000005</v>
      </c>
      <c r="D209" s="14">
        <v>0</v>
      </c>
    </row>
    <row r="210" spans="1:4">
      <c r="A210" s="50">
        <v>42939</v>
      </c>
      <c r="B210" s="14">
        <v>47899.21</v>
      </c>
      <c r="C210" s="14">
        <v>62364.210000000006</v>
      </c>
      <c r="D210" s="14">
        <v>0</v>
      </c>
    </row>
    <row r="211" spans="1:4">
      <c r="A211" s="50">
        <v>42940</v>
      </c>
      <c r="B211" s="14">
        <v>47932.1</v>
      </c>
      <c r="C211" s="14">
        <v>55606.31</v>
      </c>
      <c r="D211" s="14">
        <v>32.889999999897555</v>
      </c>
    </row>
    <row r="212" spans="1:4">
      <c r="A212" s="50">
        <v>42941</v>
      </c>
      <c r="B212" s="14">
        <v>50526.62</v>
      </c>
      <c r="C212" s="14">
        <v>62035.27</v>
      </c>
      <c r="D212" s="14">
        <v>1.7826096154749393E-10</v>
      </c>
    </row>
    <row r="213" spans="1:4">
      <c r="A213" s="50">
        <v>42942</v>
      </c>
      <c r="B213" s="14">
        <v>48212.3</v>
      </c>
      <c r="C213" s="14">
        <v>46129.16</v>
      </c>
      <c r="D213" s="14">
        <v>2115.0299999987765</v>
      </c>
    </row>
    <row r="214" spans="1:4">
      <c r="A214" s="50">
        <v>42943</v>
      </c>
      <c r="B214" s="14">
        <v>48212.3</v>
      </c>
      <c r="C214" s="14">
        <v>28800.100000000002</v>
      </c>
      <c r="D214" s="14">
        <v>19641.769999998876</v>
      </c>
    </row>
    <row r="215" spans="1:4">
      <c r="A215" s="50">
        <v>42944</v>
      </c>
      <c r="B215" s="14">
        <v>46718.939999999995</v>
      </c>
      <c r="C215" s="14">
        <v>118191.83</v>
      </c>
      <c r="D215" s="14">
        <v>-4116.409999999436</v>
      </c>
    </row>
    <row r="216" spans="1:4">
      <c r="A216" s="50">
        <v>42945</v>
      </c>
      <c r="B216" s="14">
        <v>46718.939999999995</v>
      </c>
      <c r="C216" s="14">
        <v>66743.88</v>
      </c>
      <c r="D216" s="14">
        <v>0</v>
      </c>
    </row>
    <row r="217" spans="1:4">
      <c r="A217" s="50">
        <v>42946</v>
      </c>
      <c r="B217" s="14">
        <v>46718.939999999995</v>
      </c>
      <c r="C217" s="14">
        <v>5095.8099999999995</v>
      </c>
      <c r="D217" s="14">
        <v>42294.749999999454</v>
      </c>
    </row>
    <row r="218" spans="1:4">
      <c r="A218" s="50">
        <v>42947</v>
      </c>
      <c r="B218" s="14">
        <v>47308.04</v>
      </c>
      <c r="C218" s="14">
        <v>921.33</v>
      </c>
      <c r="D218" s="14">
        <v>46556.199999999437</v>
      </c>
    </row>
    <row r="219" spans="1:4">
      <c r="A219" s="50">
        <v>42948</v>
      </c>
      <c r="B219" s="14">
        <v>47308.04</v>
      </c>
      <c r="C219" s="14">
        <v>18056.530000000002</v>
      </c>
      <c r="D219" s="14">
        <v>29251.509999998438</v>
      </c>
    </row>
    <row r="220" spans="1:4">
      <c r="A220" s="50">
        <v>42949</v>
      </c>
      <c r="B220" s="14">
        <v>47308.04</v>
      </c>
      <c r="C220" s="14">
        <v>38265.910000000003</v>
      </c>
      <c r="D220" s="14">
        <v>9042.1300000007323</v>
      </c>
    </row>
    <row r="221" spans="1:4">
      <c r="A221" s="50">
        <v>42950</v>
      </c>
      <c r="B221" s="14">
        <v>47308.04</v>
      </c>
      <c r="C221" s="14">
        <v>27602.37</v>
      </c>
      <c r="D221" s="14">
        <v>19705.670000000733</v>
      </c>
    </row>
    <row r="222" spans="1:4">
      <c r="A222" s="50">
        <v>42951</v>
      </c>
      <c r="B222" s="14">
        <v>47308.04</v>
      </c>
      <c r="C222" s="14">
        <v>66230.38</v>
      </c>
      <c r="D222" s="14">
        <v>-0.3700000004391768</v>
      </c>
    </row>
    <row r="223" spans="1:4">
      <c r="A223" s="50">
        <v>42952</v>
      </c>
      <c r="B223" s="14">
        <v>47308.04</v>
      </c>
      <c r="C223" s="14">
        <v>42748.25</v>
      </c>
      <c r="D223" s="14">
        <v>4559.7900000002846</v>
      </c>
    </row>
    <row r="224" spans="1:4">
      <c r="A224" s="50">
        <v>42953</v>
      </c>
      <c r="B224" s="14">
        <v>47308.04</v>
      </c>
      <c r="C224" s="14">
        <v>36399.360000000001</v>
      </c>
      <c r="D224" s="14">
        <v>10908.680000000284</v>
      </c>
    </row>
    <row r="225" spans="1:4">
      <c r="A225" s="50">
        <v>42954</v>
      </c>
      <c r="B225" s="14">
        <v>47308.04</v>
      </c>
      <c r="C225" s="14">
        <v>99.84</v>
      </c>
      <c r="D225" s="14">
        <v>47345.360000000292</v>
      </c>
    </row>
    <row r="226" spans="1:4">
      <c r="A226" s="50">
        <v>42955</v>
      </c>
      <c r="B226" s="14">
        <v>47445.200000000004</v>
      </c>
      <c r="C226" s="14">
        <v>1094.8399999999999</v>
      </c>
      <c r="D226" s="14">
        <v>50072.760000000293</v>
      </c>
    </row>
    <row r="227" spans="1:4">
      <c r="A227" s="50">
        <v>42956</v>
      </c>
      <c r="B227" s="14">
        <v>51167.600000000006</v>
      </c>
      <c r="C227" s="14">
        <v>31893.96</v>
      </c>
      <c r="D227" s="14">
        <v>41497.449999999997</v>
      </c>
    </row>
    <row r="228" spans="1:4">
      <c r="A228" s="50">
        <v>42957</v>
      </c>
      <c r="B228" s="14">
        <v>53811.200000000004</v>
      </c>
      <c r="C228" s="14">
        <v>31705.219999999998</v>
      </c>
      <c r="D228" s="14">
        <v>46538.360000000423</v>
      </c>
    </row>
    <row r="229" spans="1:4">
      <c r="A229" s="50">
        <v>42958</v>
      </c>
      <c r="B229" s="14">
        <v>54590.500000000007</v>
      </c>
      <c r="C229" s="14">
        <v>9113.6200000000008</v>
      </c>
      <c r="D229" s="14">
        <v>60510.180000000342</v>
      </c>
    </row>
    <row r="230" spans="1:4">
      <c r="A230" s="50">
        <v>42959</v>
      </c>
      <c r="B230" s="14">
        <v>69623.799999999988</v>
      </c>
      <c r="C230" s="14">
        <v>8479.92</v>
      </c>
      <c r="D230" s="14">
        <v>64061.49000000034</v>
      </c>
    </row>
    <row r="231" spans="1:4">
      <c r="A231" s="50">
        <v>42960</v>
      </c>
      <c r="B231" s="14">
        <v>72541.41</v>
      </c>
      <c r="C231" s="14">
        <v>8479.92</v>
      </c>
      <c r="D231" s="14">
        <v>64214.050000000338</v>
      </c>
    </row>
    <row r="232" spans="1:4">
      <c r="A232" s="50">
        <v>42961</v>
      </c>
      <c r="B232" s="14">
        <v>36044.080000000002</v>
      </c>
      <c r="C232" s="14">
        <v>23454.799999999999</v>
      </c>
      <c r="D232" s="14">
        <v>20965.520000002231</v>
      </c>
    </row>
    <row r="233" spans="1:4">
      <c r="A233" s="50">
        <v>42962</v>
      </c>
      <c r="B233" s="14">
        <v>44420.32</v>
      </c>
      <c r="C233" s="14">
        <v>3415.57</v>
      </c>
      <c r="D233" s="14">
        <v>41191.110000002212</v>
      </c>
    </row>
    <row r="234" spans="1:4">
      <c r="A234" s="50">
        <v>42963</v>
      </c>
      <c r="B234" s="14">
        <v>39298.959999999999</v>
      </c>
      <c r="C234" s="14">
        <v>5189.66</v>
      </c>
      <c r="D234" s="14">
        <v>43408.24000000197</v>
      </c>
    </row>
    <row r="235" spans="1:4">
      <c r="A235" s="50">
        <v>42964</v>
      </c>
      <c r="B235" s="14">
        <v>48587.9</v>
      </c>
      <c r="C235" s="14">
        <v>10027.309999999996</v>
      </c>
      <c r="D235" s="14">
        <v>43965.390000001578</v>
      </c>
    </row>
    <row r="236" spans="1:4">
      <c r="A236" s="50">
        <v>42965</v>
      </c>
      <c r="B236" s="14">
        <v>53992.700000000004</v>
      </c>
      <c r="C236" s="14">
        <v>3436.8200000000011</v>
      </c>
      <c r="D236" s="14">
        <v>74436.960000001578</v>
      </c>
    </row>
    <row r="237" spans="1:4">
      <c r="A237" s="50">
        <v>42966</v>
      </c>
      <c r="B237" s="14">
        <v>77873.78</v>
      </c>
      <c r="C237" s="14">
        <v>3436.8200000000011</v>
      </c>
      <c r="D237" s="14">
        <v>75420.04000000158</v>
      </c>
    </row>
    <row r="238" spans="1:4">
      <c r="A238" s="50">
        <v>42967</v>
      </c>
      <c r="B238" s="14">
        <v>78856.86</v>
      </c>
      <c r="C238" s="14">
        <v>158.63999999999999</v>
      </c>
      <c r="D238" s="14">
        <v>78698.220000001573</v>
      </c>
    </row>
    <row r="239" spans="1:4">
      <c r="A239" s="50">
        <v>42968</v>
      </c>
      <c r="B239" s="14">
        <v>56031.740000000013</v>
      </c>
      <c r="C239" s="14">
        <v>1478.6399999999999</v>
      </c>
      <c r="D239" s="14">
        <v>87455.06000000186</v>
      </c>
    </row>
    <row r="240" spans="1:4">
      <c r="A240" s="50">
        <v>42969</v>
      </c>
      <c r="B240" s="14">
        <v>88933.700000000012</v>
      </c>
      <c r="C240" s="14">
        <v>69503.69</v>
      </c>
      <c r="D240" s="14">
        <v>19677.390000002517</v>
      </c>
    </row>
    <row r="241" spans="1:4">
      <c r="A241" s="50">
        <v>42970</v>
      </c>
      <c r="B241" s="14">
        <v>89181.080000000016</v>
      </c>
      <c r="C241" s="14">
        <v>36557.050000000003</v>
      </c>
      <c r="D241" s="14">
        <v>54606.910000002514</v>
      </c>
    </row>
    <row r="242" spans="1:4">
      <c r="A242" s="50">
        <v>42971</v>
      </c>
      <c r="B242" s="14">
        <v>68668.759999999995</v>
      </c>
      <c r="C242" s="14">
        <v>18327.750000000004</v>
      </c>
      <c r="D242" s="14">
        <v>51708.510000004098</v>
      </c>
    </row>
    <row r="243" spans="1:4">
      <c r="A243" s="50">
        <v>42972</v>
      </c>
      <c r="B243" s="14">
        <v>70036.259999999995</v>
      </c>
      <c r="C243" s="14">
        <v>9745.85</v>
      </c>
      <c r="D243" s="14">
        <v>81127.250000004191</v>
      </c>
    </row>
    <row r="244" spans="1:4">
      <c r="A244" s="50">
        <v>42973</v>
      </c>
      <c r="B244" s="14">
        <v>90873.1</v>
      </c>
      <c r="C244" s="14">
        <v>7525.55</v>
      </c>
      <c r="D244" s="14">
        <v>84816.560000004189</v>
      </c>
    </row>
    <row r="245" spans="1:4">
      <c r="A245" s="50">
        <v>42974</v>
      </c>
      <c r="B245" s="14">
        <v>92342.110000000015</v>
      </c>
      <c r="C245" s="14">
        <v>7525.55</v>
      </c>
      <c r="D245" s="14">
        <v>85955.660000004194</v>
      </c>
    </row>
    <row r="246" spans="1:4">
      <c r="A246" s="50">
        <v>42975</v>
      </c>
      <c r="B246" s="14">
        <v>80314.990000000005</v>
      </c>
      <c r="C246" s="14">
        <v>25293.070000000003</v>
      </c>
      <c r="D246" s="14">
        <v>67501.160000004442</v>
      </c>
    </row>
    <row r="247" spans="1:4">
      <c r="A247" s="50">
        <v>42976</v>
      </c>
      <c r="B247" s="14">
        <v>92794.230000000025</v>
      </c>
      <c r="C247" s="14">
        <v>25293.070000000003</v>
      </c>
      <c r="D247" s="14">
        <v>68157.630000004443</v>
      </c>
    </row>
    <row r="248" spans="1:4">
      <c r="A248" s="50">
        <v>42977</v>
      </c>
      <c r="B248" s="14">
        <v>87020.77</v>
      </c>
      <c r="C248" s="14">
        <v>111472.54999999997</v>
      </c>
      <c r="D248" s="14">
        <v>-8586.910000000833</v>
      </c>
    </row>
    <row r="249" spans="1:4">
      <c r="A249" s="50">
        <v>42978</v>
      </c>
      <c r="B249" s="14">
        <v>88040.910000000018</v>
      </c>
      <c r="C249" s="14">
        <v>91720.9</v>
      </c>
      <c r="D249" s="14">
        <v>-0.99999999968349584</v>
      </c>
    </row>
    <row r="250" spans="1:4">
      <c r="A250" s="50">
        <v>42979</v>
      </c>
      <c r="B250" s="14">
        <v>88375.910000000018</v>
      </c>
      <c r="C250" s="14">
        <v>85210.549999999988</v>
      </c>
      <c r="D250" s="14">
        <v>4053.3600000039423</v>
      </c>
    </row>
    <row r="251" spans="1:4">
      <c r="A251" s="50">
        <v>42980</v>
      </c>
      <c r="B251" s="14">
        <v>89263.910000000018</v>
      </c>
      <c r="C251" s="14">
        <v>85210.549999999988</v>
      </c>
      <c r="D251" s="14">
        <v>4053.3600000039423</v>
      </c>
    </row>
    <row r="252" spans="1:4">
      <c r="A252" s="50">
        <v>42981</v>
      </c>
      <c r="B252" s="14">
        <v>89263.910000000018</v>
      </c>
      <c r="C252" s="14">
        <v>84956.569999999992</v>
      </c>
      <c r="D252" s="14">
        <v>5282.3400000039419</v>
      </c>
    </row>
    <row r="253" spans="1:4">
      <c r="A253" s="50">
        <v>42982</v>
      </c>
      <c r="B253" s="14">
        <v>90238.910000000018</v>
      </c>
      <c r="C253" s="14">
        <v>66506.859999999986</v>
      </c>
      <c r="D253" s="14">
        <v>25604.550000003939</v>
      </c>
    </row>
    <row r="254" spans="1:4">
      <c r="A254" s="50">
        <v>42983</v>
      </c>
      <c r="B254" s="14">
        <v>92111.410000000018</v>
      </c>
      <c r="C254" s="14">
        <v>60060.86</v>
      </c>
      <c r="D254" s="14">
        <v>35284.990000003942</v>
      </c>
    </row>
    <row r="255" spans="1:4">
      <c r="A255" s="50">
        <v>42984</v>
      </c>
      <c r="B255" s="14">
        <v>95345.85000000002</v>
      </c>
      <c r="C255" s="14">
        <v>32560.45</v>
      </c>
      <c r="D255" s="14">
        <v>66694.030000004015</v>
      </c>
    </row>
    <row r="256" spans="1:4">
      <c r="A256" s="50">
        <v>42985</v>
      </c>
      <c r="B256" s="14">
        <v>54727.270000000004</v>
      </c>
      <c r="C256" s="14">
        <v>37709.43</v>
      </c>
      <c r="D256" s="14">
        <v>41725.590000004609</v>
      </c>
    </row>
    <row r="257" spans="1:4">
      <c r="A257" s="50">
        <v>42986</v>
      </c>
      <c r="B257" s="14">
        <v>79513.5</v>
      </c>
      <c r="C257" s="14">
        <v>33438.670000000006</v>
      </c>
      <c r="D257" s="14">
        <v>54137.140000004591</v>
      </c>
    </row>
    <row r="258" spans="1:4">
      <c r="A258" s="50">
        <v>42987</v>
      </c>
      <c r="B258" s="14">
        <v>87575.810000000012</v>
      </c>
      <c r="C258" s="14">
        <v>18808.5</v>
      </c>
      <c r="D258" s="14">
        <v>71956.610000004584</v>
      </c>
    </row>
    <row r="259" spans="1:4">
      <c r="A259" s="50">
        <v>42988</v>
      </c>
      <c r="B259" s="14">
        <v>90765.110000000015</v>
      </c>
      <c r="C259" s="14">
        <v>12981.419999999998</v>
      </c>
      <c r="D259" s="14">
        <v>104553.49000000459</v>
      </c>
    </row>
    <row r="260" spans="1:4">
      <c r="A260" s="50">
        <v>42989</v>
      </c>
      <c r="B260" s="14">
        <v>116444.11000000002</v>
      </c>
      <c r="C260" s="14">
        <v>12981.419999999998</v>
      </c>
      <c r="D260" s="14">
        <v>105056.29000000478</v>
      </c>
    </row>
    <row r="261" spans="1:4">
      <c r="A261" s="50">
        <v>42990</v>
      </c>
      <c r="B261" s="14">
        <v>118037.71000000002</v>
      </c>
      <c r="C261" s="14">
        <v>57402.069999999992</v>
      </c>
      <c r="D261" s="14">
        <v>60917.930000004868</v>
      </c>
    </row>
    <row r="262" spans="1:4">
      <c r="A262" s="50">
        <v>42991</v>
      </c>
      <c r="B262" s="14">
        <v>111000.89000000001</v>
      </c>
      <c r="C262" s="14">
        <v>58695.43</v>
      </c>
      <c r="D262" s="14">
        <v>57579.860000005225</v>
      </c>
    </row>
    <row r="263" spans="1:4">
      <c r="A263" s="50">
        <v>42992</v>
      </c>
      <c r="B263" s="14">
        <v>116275.29000000001</v>
      </c>
      <c r="C263" s="14">
        <v>33417.42</v>
      </c>
      <c r="D263" s="14">
        <v>100732.37000000522</v>
      </c>
    </row>
    <row r="264" spans="1:4">
      <c r="A264" s="50">
        <v>42993</v>
      </c>
      <c r="B264" s="14">
        <v>134149.78999999998</v>
      </c>
      <c r="C264" s="14">
        <v>12397.419999999998</v>
      </c>
      <c r="D264" s="14">
        <v>121810.11000000522</v>
      </c>
    </row>
    <row r="265" spans="1:4">
      <c r="A265" s="50">
        <v>42994</v>
      </c>
      <c r="B265" s="14">
        <v>134207.53</v>
      </c>
      <c r="C265" s="14">
        <v>7596.7199999999993</v>
      </c>
      <c r="D265" s="14">
        <v>150948.54000000522</v>
      </c>
    </row>
    <row r="266" spans="1:4">
      <c r="A266" s="50">
        <v>42995</v>
      </c>
      <c r="B266" s="14">
        <v>158545.25999999998</v>
      </c>
      <c r="C266" s="14">
        <v>4987.32</v>
      </c>
      <c r="D266" s="14">
        <v>158676.77000000523</v>
      </c>
    </row>
    <row r="267" spans="1:4">
      <c r="A267" s="50">
        <v>42996</v>
      </c>
      <c r="B267" s="14">
        <v>163196.09</v>
      </c>
      <c r="C267" s="14">
        <v>5287.82</v>
      </c>
      <c r="D267" s="14">
        <v>167864.77000000523</v>
      </c>
    </row>
    <row r="268" spans="1:4">
      <c r="A268" s="50">
        <v>42997</v>
      </c>
      <c r="B268" s="14">
        <v>173152.58999999997</v>
      </c>
      <c r="C268" s="14">
        <v>5287.82</v>
      </c>
      <c r="D268" s="14">
        <v>170684.77000000523</v>
      </c>
    </row>
    <row r="269" spans="1:4">
      <c r="A269" s="50">
        <v>42998</v>
      </c>
      <c r="B269" s="14">
        <v>172602.27</v>
      </c>
      <c r="C269" s="14">
        <v>11445.839999999997</v>
      </c>
      <c r="D269" s="14">
        <v>174409.86000000621</v>
      </c>
    </row>
    <row r="270" spans="1:4">
      <c r="A270" s="50">
        <v>42999</v>
      </c>
      <c r="B270" s="14">
        <v>185855.69999999995</v>
      </c>
      <c r="C270" s="14">
        <v>10935.28</v>
      </c>
      <c r="D270" s="14">
        <v>175079.98000000621</v>
      </c>
    </row>
    <row r="271" spans="1:4">
      <c r="A271" s="50">
        <v>43000</v>
      </c>
      <c r="B271" s="14">
        <v>185855.69999999995</v>
      </c>
      <c r="C271" s="14">
        <v>300.5</v>
      </c>
      <c r="D271" s="14">
        <v>190104.34000000614</v>
      </c>
    </row>
    <row r="272" spans="1:4">
      <c r="A272" s="50">
        <v>43001</v>
      </c>
      <c r="B272" s="14">
        <v>190404.83999999997</v>
      </c>
      <c r="C272" s="14">
        <v>300.5</v>
      </c>
      <c r="D272" s="14">
        <v>193100.26000000615</v>
      </c>
    </row>
    <row r="273" spans="1:4">
      <c r="A273" s="50">
        <v>43002</v>
      </c>
      <c r="B273" s="14">
        <v>193400.75999999998</v>
      </c>
      <c r="C273" s="14">
        <v>300.5</v>
      </c>
      <c r="D273" s="14">
        <v>193950.60000000615</v>
      </c>
    </row>
    <row r="274" spans="1:4">
      <c r="A274" s="50">
        <v>43003</v>
      </c>
      <c r="B274" s="14">
        <v>173838.07</v>
      </c>
      <c r="C274" s="14">
        <v>0</v>
      </c>
      <c r="D274" s="14">
        <v>177032.35000000588</v>
      </c>
    </row>
    <row r="275" spans="1:4">
      <c r="A275" s="50">
        <v>43004</v>
      </c>
      <c r="B275" s="14">
        <v>177032.35</v>
      </c>
      <c r="C275" s="14">
        <v>4728.1000000000004</v>
      </c>
      <c r="D275" s="14">
        <v>174934.60000000626</v>
      </c>
    </row>
    <row r="276" spans="1:4">
      <c r="A276" s="50">
        <v>43005</v>
      </c>
      <c r="B276" s="14">
        <v>179662.69999999998</v>
      </c>
      <c r="C276" s="14">
        <v>3977.08</v>
      </c>
      <c r="D276" s="14">
        <v>175953.22000000626</v>
      </c>
    </row>
    <row r="277" spans="1:4">
      <c r="A277" s="50">
        <v>43006</v>
      </c>
      <c r="B277" s="14">
        <v>179930.3</v>
      </c>
      <c r="C277" s="14">
        <v>3977.08</v>
      </c>
      <c r="D277" s="14">
        <v>175953.22000000626</v>
      </c>
    </row>
    <row r="278" spans="1:4">
      <c r="A278" s="50">
        <v>43007</v>
      </c>
      <c r="B278" s="14">
        <v>174035.12999999998</v>
      </c>
      <c r="C278" s="14">
        <v>4790.4900000000007</v>
      </c>
      <c r="D278" s="14">
        <v>169864.36000000624</v>
      </c>
    </row>
    <row r="279" spans="1:4">
      <c r="A279" s="50">
        <v>43008</v>
      </c>
      <c r="B279" s="14">
        <v>174654.84999999998</v>
      </c>
      <c r="C279" s="14">
        <v>4790.4900000000007</v>
      </c>
      <c r="D279" s="14">
        <v>202320.34000000625</v>
      </c>
    </row>
    <row r="280" spans="1:4">
      <c r="A280" s="50">
        <v>43009</v>
      </c>
      <c r="B280" s="14">
        <v>207110.82999999996</v>
      </c>
      <c r="C280" s="14">
        <v>4790.4900000000007</v>
      </c>
      <c r="D280" s="14">
        <v>208740.69000000626</v>
      </c>
    </row>
    <row r="281" spans="1:4">
      <c r="A281" s="50">
        <v>43010</v>
      </c>
      <c r="B281" s="14">
        <v>213531.17999999996</v>
      </c>
      <c r="C281" s="14">
        <v>4387.4400000000005</v>
      </c>
      <c r="D281" s="14">
        <v>211640.07000000626</v>
      </c>
    </row>
    <row r="282" spans="1:4">
      <c r="A282" s="50">
        <v>43011</v>
      </c>
      <c r="B282" s="14">
        <v>208783.97999999995</v>
      </c>
      <c r="C282" s="14">
        <v>4387.4400000000005</v>
      </c>
      <c r="D282" s="14">
        <v>208233.69000000646</v>
      </c>
    </row>
    <row r="283" spans="1:4">
      <c r="A283" s="50">
        <v>43012</v>
      </c>
      <c r="B283" s="14">
        <v>212617.54999999993</v>
      </c>
      <c r="C283" s="14">
        <v>8118.93</v>
      </c>
      <c r="D283" s="14">
        <v>220629.18000000654</v>
      </c>
    </row>
    <row r="284" spans="1:4">
      <c r="A284" s="50">
        <v>43013</v>
      </c>
      <c r="B284" s="14">
        <v>228748.10999999993</v>
      </c>
      <c r="C284" s="14">
        <v>1988.6</v>
      </c>
      <c r="D284" s="14">
        <v>227512.05000000654</v>
      </c>
    </row>
    <row r="285" spans="1:4">
      <c r="A285" s="50">
        <v>43014</v>
      </c>
      <c r="B285" s="14">
        <v>226492.47999999995</v>
      </c>
      <c r="C285" s="14">
        <v>19368.12</v>
      </c>
      <c r="D285" s="14">
        <v>214151.32000000705</v>
      </c>
    </row>
    <row r="286" spans="1:4">
      <c r="A286" s="50">
        <v>43015</v>
      </c>
      <c r="B286" s="14">
        <v>233519.43999999994</v>
      </c>
      <c r="C286" s="14">
        <v>19368.12</v>
      </c>
      <c r="D286" s="14">
        <v>215817.56000000704</v>
      </c>
    </row>
    <row r="287" spans="1:4">
      <c r="A287" s="50">
        <v>43016</v>
      </c>
      <c r="B287" s="14">
        <v>235185.67999999993</v>
      </c>
      <c r="C287" s="14">
        <v>19368.12</v>
      </c>
      <c r="D287" s="14">
        <v>217801.69000000705</v>
      </c>
    </row>
    <row r="288" spans="1:4">
      <c r="A288" s="50">
        <v>43017</v>
      </c>
      <c r="B288" s="14">
        <v>236666.53999999995</v>
      </c>
      <c r="C288" s="14">
        <v>2191.4</v>
      </c>
      <c r="D288" s="14">
        <v>234475.14000000703</v>
      </c>
    </row>
    <row r="289" spans="1:4">
      <c r="A289" s="50">
        <v>43018</v>
      </c>
      <c r="B289" s="14">
        <v>236666.53999999995</v>
      </c>
      <c r="C289" s="14">
        <v>2191.4</v>
      </c>
      <c r="D289" s="14">
        <v>235013.41000000702</v>
      </c>
    </row>
    <row r="290" spans="1:4">
      <c r="A290" s="50">
        <v>43019</v>
      </c>
      <c r="B290" s="14">
        <v>237066.08999999994</v>
      </c>
      <c r="C290" s="14">
        <v>3508.22</v>
      </c>
      <c r="D290" s="14">
        <v>254640.46000000701</v>
      </c>
    </row>
    <row r="291" spans="1:4">
      <c r="A291" s="50">
        <v>43020</v>
      </c>
      <c r="B291" s="14">
        <v>207859.29999999993</v>
      </c>
      <c r="C291" s="14">
        <v>56282.04</v>
      </c>
      <c r="D291" s="14">
        <v>157568.30000000697</v>
      </c>
    </row>
    <row r="292" spans="1:4">
      <c r="A292" s="50">
        <v>43021</v>
      </c>
      <c r="B292" s="14">
        <v>213850.33999999991</v>
      </c>
      <c r="C292" s="14">
        <v>38269.9</v>
      </c>
      <c r="D292" s="14">
        <v>175892.74000000698</v>
      </c>
    </row>
    <row r="293" spans="1:4">
      <c r="A293" s="50">
        <v>43022</v>
      </c>
      <c r="B293" s="14">
        <v>214162.6399999999</v>
      </c>
      <c r="C293" s="14">
        <v>38252.26</v>
      </c>
      <c r="D293" s="14">
        <v>177120.58000000697</v>
      </c>
    </row>
    <row r="294" spans="1:4">
      <c r="A294" s="50">
        <v>43023</v>
      </c>
      <c r="B294" s="14">
        <v>215372.83999999991</v>
      </c>
      <c r="C294" s="14">
        <v>17232.259999999998</v>
      </c>
      <c r="D294" s="14">
        <v>198806.32000000696</v>
      </c>
    </row>
    <row r="295" spans="1:4">
      <c r="A295" s="50">
        <v>43024</v>
      </c>
      <c r="B295" s="14">
        <v>216038.5799999999</v>
      </c>
      <c r="C295" s="14">
        <v>17232.259999999998</v>
      </c>
      <c r="D295" s="14">
        <v>200249.85000000696</v>
      </c>
    </row>
    <row r="296" spans="1:4">
      <c r="A296" s="50">
        <v>43025</v>
      </c>
      <c r="B296" s="14">
        <v>216038.5799999999</v>
      </c>
      <c r="C296" s="14">
        <v>17804.079999999998</v>
      </c>
      <c r="D296" s="14">
        <v>205500.78000000742</v>
      </c>
    </row>
    <row r="297" spans="1:4">
      <c r="A297" s="50">
        <v>43026</v>
      </c>
      <c r="B297" s="14">
        <v>217231.97999999989</v>
      </c>
      <c r="C297" s="14">
        <v>98131.460000000036</v>
      </c>
      <c r="D297" s="14">
        <v>122457.51000000892</v>
      </c>
    </row>
    <row r="298" spans="1:4">
      <c r="A298" s="50">
        <v>43027</v>
      </c>
      <c r="B298" s="14">
        <v>220588.96999999991</v>
      </c>
      <c r="C298" s="14">
        <v>98102.660000000018</v>
      </c>
      <c r="D298" s="14">
        <v>126650.47000000892</v>
      </c>
    </row>
    <row r="299" spans="1:4">
      <c r="A299" s="50">
        <v>43028</v>
      </c>
      <c r="B299" s="14">
        <v>224753.12999999992</v>
      </c>
      <c r="C299" s="14">
        <v>91255.560000000012</v>
      </c>
      <c r="D299" s="14">
        <v>134466.66000000891</v>
      </c>
    </row>
    <row r="300" spans="1:4">
      <c r="A300" s="50">
        <v>43029</v>
      </c>
      <c r="B300" s="14">
        <v>225722.21999999991</v>
      </c>
      <c r="C300" s="14">
        <v>91255.560000000012</v>
      </c>
      <c r="D300" s="14">
        <v>139230.66000000891</v>
      </c>
    </row>
    <row r="301" spans="1:4">
      <c r="A301" s="50">
        <v>43030</v>
      </c>
      <c r="B301" s="14">
        <v>230486.21999999991</v>
      </c>
      <c r="C301" s="14">
        <v>91255.560000000012</v>
      </c>
      <c r="D301" s="14">
        <v>139230.66000000891</v>
      </c>
    </row>
    <row r="302" spans="1:4">
      <c r="A302" s="50">
        <v>43031</v>
      </c>
      <c r="B302" s="14">
        <v>217848.55999999994</v>
      </c>
      <c r="C302" s="14">
        <v>115479.9</v>
      </c>
      <c r="D302" s="14">
        <v>103423.42000000956</v>
      </c>
    </row>
    <row r="303" spans="1:4">
      <c r="A303" s="50">
        <v>43032</v>
      </c>
      <c r="B303" s="14">
        <v>218903.31999999995</v>
      </c>
      <c r="C303" s="14">
        <v>115473.82</v>
      </c>
      <c r="D303" s="14">
        <v>104732.58000000945</v>
      </c>
    </row>
    <row r="304" spans="1:4">
      <c r="A304" s="50">
        <v>43033</v>
      </c>
      <c r="B304" s="14">
        <v>220205.19999999992</v>
      </c>
      <c r="C304" s="14">
        <v>99332.930000000008</v>
      </c>
      <c r="D304" s="14">
        <v>120872.27000000945</v>
      </c>
    </row>
    <row r="305" spans="1:4">
      <c r="A305" s="50">
        <v>43034</v>
      </c>
      <c r="B305" s="14">
        <v>219978.19999999992</v>
      </c>
      <c r="C305" s="14">
        <v>91273.810000000012</v>
      </c>
      <c r="D305" s="14">
        <v>128763.38000000945</v>
      </c>
    </row>
    <row r="306" spans="1:4">
      <c r="A306" s="50">
        <v>43035</v>
      </c>
      <c r="B306" s="14">
        <v>219978.19999999992</v>
      </c>
      <c r="C306" s="14">
        <v>91184.050000000017</v>
      </c>
      <c r="D306" s="14">
        <v>129492.79000000922</v>
      </c>
    </row>
    <row r="307" spans="1:4">
      <c r="A307" s="50">
        <v>43036</v>
      </c>
      <c r="B307" s="14">
        <v>220676.83999999994</v>
      </c>
      <c r="C307" s="14">
        <v>91184.050000000017</v>
      </c>
      <c r="D307" s="14">
        <v>131676.80000000921</v>
      </c>
    </row>
    <row r="308" spans="1:4">
      <c r="A308" s="50">
        <v>43037</v>
      </c>
      <c r="B308" s="14">
        <v>222860.84999999995</v>
      </c>
      <c r="C308" s="14">
        <v>87150.73000000001</v>
      </c>
      <c r="D308" s="14">
        <v>137543.3200000092</v>
      </c>
    </row>
    <row r="309" spans="1:4">
      <c r="A309" s="50">
        <v>43038</v>
      </c>
      <c r="B309" s="14">
        <v>224694.04999999996</v>
      </c>
      <c r="C309" s="14">
        <v>75632.580000000016</v>
      </c>
      <c r="D309" s="14">
        <v>164322.7200000092</v>
      </c>
    </row>
    <row r="310" spans="1:4">
      <c r="A310" s="50">
        <v>43039</v>
      </c>
      <c r="B310" s="14">
        <v>236986.40999999995</v>
      </c>
      <c r="C310" s="14">
        <v>18208.38</v>
      </c>
      <c r="D310" s="14">
        <v>222136.95000000921</v>
      </c>
    </row>
    <row r="311" spans="1:4">
      <c r="A311" s="50">
        <v>43040</v>
      </c>
      <c r="B311" s="14">
        <v>240345.32999999993</v>
      </c>
      <c r="C311" s="14">
        <v>18120.780000000002</v>
      </c>
      <c r="D311" s="14">
        <v>239859.6000000092</v>
      </c>
    </row>
    <row r="312" spans="1:4">
      <c r="A312" s="50">
        <v>43041</v>
      </c>
      <c r="B312" s="14">
        <v>257980.37999999992</v>
      </c>
      <c r="C312" s="14">
        <v>18120.780000000002</v>
      </c>
      <c r="D312" s="14">
        <v>250022.62000000919</v>
      </c>
    </row>
    <row r="313" spans="1:4">
      <c r="A313" s="50">
        <v>43042</v>
      </c>
      <c r="B313" s="14">
        <v>267423.39999999991</v>
      </c>
      <c r="C313" s="14">
        <v>26852.980000000007</v>
      </c>
      <c r="D313" s="14">
        <v>243309.10000000888</v>
      </c>
    </row>
    <row r="314" spans="1:4">
      <c r="A314" s="50">
        <v>43043</v>
      </c>
      <c r="B314" s="14">
        <v>270162.0799999999</v>
      </c>
      <c r="C314" s="14">
        <v>26754.990000000005</v>
      </c>
      <c r="D314" s="14">
        <v>244177.37000000887</v>
      </c>
    </row>
    <row r="315" spans="1:4">
      <c r="A315" s="50">
        <v>43044</v>
      </c>
      <c r="B315" s="14">
        <v>270932.35999999993</v>
      </c>
      <c r="C315" s="14">
        <v>18022.79</v>
      </c>
      <c r="D315" s="14">
        <v>271968.73000000889</v>
      </c>
    </row>
    <row r="316" spans="1:4">
      <c r="A316" s="50">
        <v>43045</v>
      </c>
      <c r="B316" s="14">
        <v>289991.5199999999</v>
      </c>
      <c r="C316" s="14">
        <v>14.24</v>
      </c>
      <c r="D316" s="14">
        <v>291708.08000000886</v>
      </c>
    </row>
    <row r="317" spans="1:4">
      <c r="A317" s="50">
        <v>43046</v>
      </c>
      <c r="B317" s="14">
        <v>268817.42999999988</v>
      </c>
      <c r="C317" s="14">
        <v>16499.760000000002</v>
      </c>
      <c r="D317" s="14">
        <v>254451.80000000889</v>
      </c>
    </row>
    <row r="318" spans="1:4">
      <c r="A318" s="50">
        <v>43047</v>
      </c>
      <c r="B318" s="14">
        <v>269785.55999999988</v>
      </c>
      <c r="C318" s="14">
        <v>16499.760000000002</v>
      </c>
      <c r="D318" s="14">
        <v>260281.22000000891</v>
      </c>
    </row>
    <row r="319" spans="1:4">
      <c r="A319" s="50">
        <v>43048</v>
      </c>
      <c r="B319" s="14">
        <v>276780.97999999986</v>
      </c>
      <c r="C319" s="14">
        <v>16350.760000000002</v>
      </c>
      <c r="D319" s="14">
        <v>277320.53000000893</v>
      </c>
    </row>
    <row r="320" spans="1:4">
      <c r="A320" s="50">
        <v>43049</v>
      </c>
      <c r="B320" s="14">
        <v>292122.40999999986</v>
      </c>
      <c r="C320" s="14">
        <v>10364.61</v>
      </c>
      <c r="D320" s="14">
        <v>308047.32000000856</v>
      </c>
    </row>
    <row r="321" spans="1:4">
      <c r="A321" s="50">
        <v>43050</v>
      </c>
      <c r="B321" s="14">
        <v>318411.92999999982</v>
      </c>
      <c r="C321" s="14">
        <v>9944.61</v>
      </c>
      <c r="D321" s="14">
        <v>312190.12000000855</v>
      </c>
    </row>
    <row r="322" spans="1:4">
      <c r="A322" s="50">
        <v>43051</v>
      </c>
      <c r="B322" s="14">
        <v>322134.72999999986</v>
      </c>
      <c r="C322" s="14">
        <v>9944.61</v>
      </c>
      <c r="D322" s="14">
        <v>312190.12000000855</v>
      </c>
    </row>
    <row r="323" spans="1:4">
      <c r="A323" s="50">
        <v>43052</v>
      </c>
      <c r="B323" s="14">
        <v>310501.35999999975</v>
      </c>
      <c r="C323" s="14">
        <v>65228.2</v>
      </c>
      <c r="D323" s="14">
        <v>245315.46000000811</v>
      </c>
    </row>
    <row r="324" spans="1:4">
      <c r="A324" s="50">
        <v>43053</v>
      </c>
      <c r="B324" s="14">
        <v>304811.75999999978</v>
      </c>
      <c r="C324" s="14">
        <v>65344.17</v>
      </c>
      <c r="D324" s="14">
        <v>241227.08000000799</v>
      </c>
    </row>
    <row r="325" spans="1:4">
      <c r="A325" s="50">
        <v>43054</v>
      </c>
      <c r="B325" s="14">
        <v>306571.24999999977</v>
      </c>
      <c r="C325" s="14">
        <v>44354.17</v>
      </c>
      <c r="D325" s="14">
        <v>263963.75000000797</v>
      </c>
    </row>
    <row r="326" spans="1:4">
      <c r="A326" s="50">
        <v>43055</v>
      </c>
      <c r="B326" s="14">
        <v>308229.2199999998</v>
      </c>
      <c r="C326" s="14">
        <v>41803.15</v>
      </c>
      <c r="D326" s="14">
        <v>266940.07000000757</v>
      </c>
    </row>
    <row r="327" spans="1:4">
      <c r="A327" s="50">
        <v>43056</v>
      </c>
      <c r="B327" s="14">
        <v>308743.2199999998</v>
      </c>
      <c r="C327" s="14">
        <v>41656.61</v>
      </c>
      <c r="D327" s="14">
        <v>270048.71000000759</v>
      </c>
    </row>
    <row r="328" spans="1:4">
      <c r="A328" s="50">
        <v>43057</v>
      </c>
      <c r="B328" s="14">
        <v>311705.31999999983</v>
      </c>
      <c r="C328" s="14">
        <v>41656.61</v>
      </c>
      <c r="D328" s="14">
        <v>270647.83000000758</v>
      </c>
    </row>
    <row r="329" spans="1:4">
      <c r="A329" s="50">
        <v>43058</v>
      </c>
      <c r="B329" s="14">
        <v>312304.43999999989</v>
      </c>
      <c r="C329" s="14">
        <v>41656.61</v>
      </c>
      <c r="D329" s="14">
        <v>270647.83000000758</v>
      </c>
    </row>
    <row r="330" spans="1:4">
      <c r="A330" s="50">
        <v>43059</v>
      </c>
      <c r="B330" s="14">
        <v>311173.14999999991</v>
      </c>
      <c r="C330" s="14">
        <v>12349.73</v>
      </c>
      <c r="D330" s="14">
        <v>298999.46000000881</v>
      </c>
    </row>
    <row r="331" spans="1:4">
      <c r="A331" s="50">
        <v>43060</v>
      </c>
      <c r="B331" s="14">
        <v>298160.60999999993</v>
      </c>
      <c r="C331" s="14">
        <v>29779.730000000003</v>
      </c>
      <c r="D331" s="14">
        <v>268653.08000000921</v>
      </c>
    </row>
    <row r="332" spans="1:4">
      <c r="A332" s="50">
        <v>43061</v>
      </c>
      <c r="B332" s="14">
        <v>284161.97000000003</v>
      </c>
      <c r="C332" s="14">
        <v>37333.370000000003</v>
      </c>
      <c r="D332" s="14">
        <v>262055.67000000866</v>
      </c>
    </row>
    <row r="333" spans="1:4">
      <c r="A333" s="50">
        <v>43062</v>
      </c>
      <c r="B333" s="14">
        <v>299389.03999999998</v>
      </c>
      <c r="C333" s="14">
        <v>9104.74</v>
      </c>
      <c r="D333" s="14">
        <v>303297.86000000866</v>
      </c>
    </row>
    <row r="334" spans="1:4">
      <c r="A334" s="50">
        <v>43063</v>
      </c>
      <c r="B334" s="14">
        <v>301722.90000000008</v>
      </c>
      <c r="C334" s="14">
        <v>9820.7000000000007</v>
      </c>
      <c r="D334" s="14">
        <v>302185.03000000847</v>
      </c>
    </row>
    <row r="335" spans="1:4">
      <c r="A335" s="50">
        <v>43064</v>
      </c>
      <c r="B335" s="14">
        <v>312005.7300000001</v>
      </c>
      <c r="C335" s="14">
        <v>2820.7</v>
      </c>
      <c r="D335" s="14">
        <v>309185.03000000847</v>
      </c>
    </row>
    <row r="336" spans="1:4">
      <c r="A336" s="50">
        <v>43065</v>
      </c>
      <c r="B336" s="14">
        <v>312005.7300000001</v>
      </c>
      <c r="C336" s="14">
        <v>2811.7</v>
      </c>
      <c r="D336" s="14">
        <v>312813.77000000846</v>
      </c>
    </row>
    <row r="337" spans="1:4">
      <c r="A337" s="50">
        <v>43066</v>
      </c>
      <c r="B337" s="14">
        <v>315625.47000000003</v>
      </c>
      <c r="C337" s="14">
        <v>2689.02</v>
      </c>
      <c r="D337" s="14">
        <v>313641.79000000848</v>
      </c>
    </row>
    <row r="338" spans="1:4">
      <c r="A338" s="50">
        <v>43067</v>
      </c>
      <c r="B338" s="14">
        <v>315943.25000000006</v>
      </c>
      <c r="C338" s="14">
        <v>70766.300000000017</v>
      </c>
      <c r="D338" s="14">
        <v>255208.35000000818</v>
      </c>
    </row>
    <row r="339" spans="1:4">
      <c r="A339" s="50">
        <v>43068</v>
      </c>
      <c r="B339" s="14">
        <v>177112.14000000004</v>
      </c>
      <c r="C339" s="14">
        <v>76175.540000000008</v>
      </c>
      <c r="D339" s="14">
        <v>101581.00000000873</v>
      </c>
    </row>
    <row r="340" spans="1:4">
      <c r="A340" s="50">
        <v>43069</v>
      </c>
      <c r="B340" s="14">
        <v>167402.25000000009</v>
      </c>
      <c r="C340" s="14">
        <v>71169.000000000015</v>
      </c>
      <c r="D340" s="14">
        <v>107953.99000000877</v>
      </c>
    </row>
    <row r="341" spans="1:4">
      <c r="A341" s="50">
        <v>43070</v>
      </c>
      <c r="B341" s="14">
        <v>159393.22</v>
      </c>
      <c r="C341" s="14">
        <v>75856.88</v>
      </c>
      <c r="D341" s="14">
        <v>93409.140000009327</v>
      </c>
    </row>
    <row r="342" spans="1:4">
      <c r="A342" s="50">
        <v>43071</v>
      </c>
      <c r="B342" s="14">
        <v>169266.02000000002</v>
      </c>
      <c r="C342" s="14">
        <v>75856.88</v>
      </c>
      <c r="D342" s="14">
        <v>93809.140000009327</v>
      </c>
    </row>
    <row r="343" spans="1:4">
      <c r="A343" s="50">
        <v>43072</v>
      </c>
      <c r="B343" s="14">
        <v>169666.02000000002</v>
      </c>
      <c r="C343" s="14">
        <v>75856.88</v>
      </c>
      <c r="D343" s="14">
        <v>105826.66000000933</v>
      </c>
    </row>
    <row r="344" spans="1:4">
      <c r="A344" s="50">
        <v>43073</v>
      </c>
      <c r="B344" s="14">
        <v>175359.5</v>
      </c>
      <c r="C344" s="14">
        <v>75664.33</v>
      </c>
      <c r="D344" s="14">
        <v>99695.170000009457</v>
      </c>
    </row>
    <row r="345" spans="1:4">
      <c r="A345" s="50">
        <v>43074</v>
      </c>
      <c r="B345" s="14">
        <v>175359.5</v>
      </c>
      <c r="C345" s="14">
        <v>68664.330000000016</v>
      </c>
      <c r="D345" s="14">
        <v>107854.22000000946</v>
      </c>
    </row>
    <row r="346" spans="1:4">
      <c r="A346" s="50">
        <v>43075</v>
      </c>
      <c r="B346" s="14">
        <v>176518.55</v>
      </c>
      <c r="C346" s="14">
        <v>60095.850000000006</v>
      </c>
      <c r="D346" s="14">
        <v>120020.70000000944</v>
      </c>
    </row>
    <row r="347" spans="1:4">
      <c r="A347" s="50">
        <v>43076</v>
      </c>
      <c r="B347" s="14">
        <v>180116.55</v>
      </c>
      <c r="C347" s="14">
        <v>38524.080000000002</v>
      </c>
      <c r="D347" s="14">
        <v>193145.17000000918</v>
      </c>
    </row>
    <row r="348" spans="1:4">
      <c r="A348" s="50">
        <v>43077</v>
      </c>
      <c r="B348" s="14">
        <v>231669.25</v>
      </c>
      <c r="C348" s="14">
        <v>17122.28</v>
      </c>
      <c r="D348" s="14">
        <v>217162.10000000917</v>
      </c>
    </row>
    <row r="349" spans="1:4">
      <c r="A349" s="50">
        <v>43078</v>
      </c>
      <c r="B349" s="14">
        <v>234284.37999999998</v>
      </c>
      <c r="C349" s="14">
        <v>17122.28</v>
      </c>
      <c r="D349" s="14">
        <v>217162.10000000917</v>
      </c>
    </row>
    <row r="350" spans="1:4">
      <c r="A350" s="50">
        <v>43079</v>
      </c>
      <c r="B350" s="14">
        <v>234284.37999999998</v>
      </c>
      <c r="C350" s="14">
        <v>17122.28</v>
      </c>
      <c r="D350" s="14">
        <v>218038.27000000919</v>
      </c>
    </row>
    <row r="351" spans="1:4">
      <c r="A351" s="50">
        <v>43080</v>
      </c>
      <c r="B351" s="14">
        <v>235160.55</v>
      </c>
      <c r="C351" s="14">
        <v>13351.529999999999</v>
      </c>
      <c r="D351" s="14">
        <v>222145.96000000919</v>
      </c>
    </row>
    <row r="352" spans="1:4">
      <c r="A352" s="50">
        <v>43081</v>
      </c>
      <c r="B352" s="14">
        <v>230593.56999999998</v>
      </c>
      <c r="C352" s="14">
        <v>99735.47</v>
      </c>
      <c r="D352" s="14">
        <v>131659.34000000931</v>
      </c>
    </row>
    <row r="353" spans="1:4">
      <c r="A353" s="50">
        <v>43082</v>
      </c>
      <c r="B353" s="14">
        <v>231394.80999999997</v>
      </c>
      <c r="C353" s="14">
        <v>61059.32</v>
      </c>
      <c r="D353" s="14">
        <v>175764.33000000933</v>
      </c>
    </row>
    <row r="354" spans="1:4">
      <c r="A354" s="50">
        <v>43083</v>
      </c>
      <c r="B354" s="14">
        <v>222214.98999999996</v>
      </c>
      <c r="C354" s="14">
        <v>61059.32</v>
      </c>
      <c r="D354" s="14">
        <v>162225.38000000964</v>
      </c>
    </row>
    <row r="355" spans="1:4">
      <c r="A355" s="50">
        <v>43084</v>
      </c>
      <c r="B355" s="14">
        <v>167498.18</v>
      </c>
      <c r="C355" s="14">
        <v>70734.680000000008</v>
      </c>
      <c r="D355" s="14">
        <v>129825.35000001115</v>
      </c>
    </row>
    <row r="356" spans="1:4">
      <c r="A356" s="50">
        <v>43085</v>
      </c>
      <c r="B356" s="14">
        <v>200560.02999999997</v>
      </c>
      <c r="C356" s="14">
        <v>70734.680000000008</v>
      </c>
      <c r="D356" s="14">
        <v>134769.31000001114</v>
      </c>
    </row>
    <row r="357" spans="1:4">
      <c r="A357" s="50">
        <v>43086</v>
      </c>
      <c r="B357" s="14">
        <v>205503.98999999996</v>
      </c>
      <c r="C357" s="14">
        <v>69230.91</v>
      </c>
      <c r="D357" s="14">
        <v>136273.08000001113</v>
      </c>
    </row>
    <row r="358" spans="1:4">
      <c r="A358" s="50">
        <v>43087</v>
      </c>
      <c r="B358" s="14">
        <v>154697.38999999998</v>
      </c>
      <c r="C358" s="14">
        <v>93388.209999999992</v>
      </c>
      <c r="D358" s="14">
        <v>62565.180000011373</v>
      </c>
    </row>
    <row r="359" spans="1:4">
      <c r="A359" s="50">
        <v>43088</v>
      </c>
      <c r="B359" s="14">
        <v>155953.38999999998</v>
      </c>
      <c r="C359" s="14">
        <v>90992.609999999986</v>
      </c>
      <c r="D359" s="14">
        <v>65259.220000011373</v>
      </c>
    </row>
    <row r="360" spans="1:4">
      <c r="A360" s="50">
        <v>43089</v>
      </c>
      <c r="B360" s="14">
        <v>111991.59</v>
      </c>
      <c r="C360" s="14">
        <v>174985.36000000004</v>
      </c>
      <c r="D360" s="14">
        <v>-46929.019999999844</v>
      </c>
    </row>
    <row r="361" spans="1:4">
      <c r="A361" s="50">
        <v>43090</v>
      </c>
      <c r="B361" s="14">
        <v>118910.76</v>
      </c>
      <c r="C361" s="14">
        <v>174985.36000000004</v>
      </c>
      <c r="D361" s="14">
        <v>-15.259999999776483</v>
      </c>
    </row>
    <row r="362" spans="1:4">
      <c r="A362" s="50">
        <v>43091</v>
      </c>
      <c r="B362" s="14">
        <v>119040.06</v>
      </c>
      <c r="C362" s="14">
        <v>154314.16000000003</v>
      </c>
      <c r="D362" s="14">
        <v>-334.98999999975786</v>
      </c>
    </row>
    <row r="363" spans="1:4">
      <c r="A363" s="50">
        <v>43092</v>
      </c>
      <c r="B363" s="14">
        <v>121958.7</v>
      </c>
      <c r="C363" s="14">
        <v>154284.16000000003</v>
      </c>
      <c r="D363" s="14">
        <v>0</v>
      </c>
    </row>
    <row r="364" spans="1:4">
      <c r="A364" s="50">
        <v>43093</v>
      </c>
      <c r="B364" s="14">
        <v>122784</v>
      </c>
      <c r="C364" s="14">
        <v>153054.16000000003</v>
      </c>
      <c r="D364" s="14">
        <v>0</v>
      </c>
    </row>
    <row r="365" spans="1:4">
      <c r="A365" s="50">
        <v>43094</v>
      </c>
      <c r="B365" s="14">
        <v>122784</v>
      </c>
      <c r="C365" s="14">
        <v>145537.03000000003</v>
      </c>
      <c r="D365" s="14">
        <v>0</v>
      </c>
    </row>
    <row r="366" spans="1:4">
      <c r="A366" s="50">
        <v>43095</v>
      </c>
      <c r="B366" s="14">
        <v>133098.17000000001</v>
      </c>
      <c r="C366" s="14">
        <v>145537.03000000003</v>
      </c>
      <c r="D366" s="14">
        <v>0</v>
      </c>
    </row>
    <row r="367" spans="1:4">
      <c r="A367" s="50">
        <v>43096</v>
      </c>
      <c r="B367" s="14">
        <v>133587.03</v>
      </c>
      <c r="C367" s="14">
        <v>83463.88</v>
      </c>
      <c r="D367" s="14">
        <v>52065.390000011968</v>
      </c>
    </row>
    <row r="368" spans="1:4">
      <c r="A368" s="50">
        <v>43097</v>
      </c>
      <c r="B368" s="14">
        <v>134816.83000000002</v>
      </c>
      <c r="C368" s="14">
        <v>79733.41</v>
      </c>
      <c r="D368" s="14">
        <v>112657.86000001186</v>
      </c>
    </row>
    <row r="369" spans="1:4">
      <c r="A369" s="50">
        <v>43098</v>
      </c>
      <c r="B369" s="14">
        <v>153571.06</v>
      </c>
      <c r="C369" s="14">
        <v>95322.06</v>
      </c>
      <c r="D369" s="14">
        <v>110997.86000001105</v>
      </c>
    </row>
    <row r="370" spans="1:4">
      <c r="A370" s="50">
        <v>43099</v>
      </c>
      <c r="B370" s="14">
        <v>206319.92000000004</v>
      </c>
      <c r="C370" s="14">
        <v>92910.359999999986</v>
      </c>
      <c r="D370" s="14">
        <v>137824.04000001115</v>
      </c>
    </row>
    <row r="371" spans="1:4">
      <c r="A371" s="50">
        <v>43100</v>
      </c>
      <c r="B371" s="14">
        <v>230734.40000000008</v>
      </c>
      <c r="C371" s="14">
        <v>92346.359999999986</v>
      </c>
      <c r="D371" s="14">
        <v>150638.84000001114</v>
      </c>
    </row>
    <row r="372" spans="1:4">
      <c r="A372" s="50">
        <v>43101</v>
      </c>
      <c r="B372" s="14">
        <v>242985.20000000007</v>
      </c>
      <c r="C372" s="14">
        <v>92166.359999999986</v>
      </c>
      <c r="D372" s="14">
        <v>180003.19000001115</v>
      </c>
    </row>
    <row r="373" spans="1:4">
      <c r="A373" s="50">
        <v>43102</v>
      </c>
      <c r="B373" s="14">
        <v>272169.55000000005</v>
      </c>
      <c r="C373" s="14">
        <v>85024.83</v>
      </c>
      <c r="D373" s="14">
        <v>187144.72000001115</v>
      </c>
    </row>
    <row r="374" spans="1:4">
      <c r="A374" s="50">
        <v>43103</v>
      </c>
      <c r="B374" s="14">
        <v>272169.55000000005</v>
      </c>
      <c r="C374" s="14">
        <v>84810.33</v>
      </c>
      <c r="D374" s="14">
        <v>187420.02000001114</v>
      </c>
    </row>
    <row r="375" spans="1:4">
      <c r="A375" s="50">
        <v>43104</v>
      </c>
      <c r="B375" s="14">
        <v>272230.35000000003</v>
      </c>
      <c r="C375" s="14">
        <v>84438.299999999988</v>
      </c>
      <c r="D375" s="14">
        <v>189241.63000001083</v>
      </c>
    </row>
    <row r="376" spans="1:4">
      <c r="A376" s="50">
        <v>43105</v>
      </c>
      <c r="B376" s="14">
        <v>273679.93000000005</v>
      </c>
      <c r="C376" s="14">
        <v>84080.3</v>
      </c>
      <c r="D376" s="14">
        <v>190822.90000001082</v>
      </c>
    </row>
    <row r="377" spans="1:4">
      <c r="A377" s="50">
        <v>43106</v>
      </c>
      <c r="B377" s="14">
        <v>274903.2</v>
      </c>
      <c r="C377" s="14">
        <v>84080.3</v>
      </c>
      <c r="D377" s="14">
        <v>202622.93000001082</v>
      </c>
    </row>
    <row r="378" spans="1:4">
      <c r="A378" s="50">
        <v>43107</v>
      </c>
      <c r="B378" s="14">
        <v>286703.23000000004</v>
      </c>
      <c r="C378" s="14">
        <v>84080.3</v>
      </c>
      <c r="D378" s="14">
        <v>202622.93000001082</v>
      </c>
    </row>
    <row r="379" spans="1:4">
      <c r="A379" s="50">
        <v>43108</v>
      </c>
      <c r="B379" s="14">
        <v>286642.43000000005</v>
      </c>
      <c r="C379" s="14">
        <v>84270.3</v>
      </c>
      <c r="D379" s="14">
        <v>202372.13000001144</v>
      </c>
    </row>
    <row r="380" spans="1:4">
      <c r="A380" s="50">
        <v>43109</v>
      </c>
      <c r="B380" s="14">
        <v>286642.43000000005</v>
      </c>
      <c r="C380" s="14">
        <v>84270.3</v>
      </c>
      <c r="D380" s="14">
        <v>204275.40000001143</v>
      </c>
    </row>
    <row r="381" spans="1:4">
      <c r="A381" s="50">
        <v>43110</v>
      </c>
      <c r="B381" s="14">
        <v>276846.16000000003</v>
      </c>
      <c r="C381" s="14">
        <v>78143.5</v>
      </c>
      <c r="D381" s="14">
        <v>201863.14000001171</v>
      </c>
    </row>
    <row r="382" spans="1:4">
      <c r="A382" s="50">
        <v>43111</v>
      </c>
      <c r="B382" s="14">
        <v>251278.98000000013</v>
      </c>
      <c r="C382" s="14">
        <v>112919.35</v>
      </c>
      <c r="D382" s="14">
        <v>147438.52000001728</v>
      </c>
    </row>
    <row r="383" spans="1:4">
      <c r="A383" s="50">
        <v>43112</v>
      </c>
      <c r="B383" s="14">
        <v>260357.87000000014</v>
      </c>
      <c r="C383" s="14">
        <v>80482.899999999994</v>
      </c>
      <c r="D383" s="14">
        <v>182314.97000001726</v>
      </c>
    </row>
    <row r="384" spans="1:4">
      <c r="A384" s="50">
        <v>43113</v>
      </c>
      <c r="B384" s="14">
        <v>262797.87000000011</v>
      </c>
      <c r="C384" s="14">
        <v>76549.899999999994</v>
      </c>
      <c r="D384" s="14">
        <v>237136.49000001725</v>
      </c>
    </row>
    <row r="385" spans="1:4">
      <c r="A385" s="50">
        <v>43114</v>
      </c>
      <c r="B385" s="14">
        <v>313686.39000000013</v>
      </c>
      <c r="C385" s="14">
        <v>74606.850000000006</v>
      </c>
      <c r="D385" s="14">
        <v>403302.42000001727</v>
      </c>
    </row>
    <row r="386" spans="1:4">
      <c r="A386" s="50">
        <v>43115</v>
      </c>
      <c r="B386" s="14">
        <v>474098.38</v>
      </c>
      <c r="C386" s="14">
        <v>60014.35</v>
      </c>
      <c r="D386" s="14">
        <v>416673.35000001761</v>
      </c>
    </row>
    <row r="387" spans="1:4">
      <c r="A387" s="50">
        <v>43116</v>
      </c>
      <c r="B387" s="14">
        <v>397620.6399999999</v>
      </c>
      <c r="C387" s="14">
        <v>7341.5399999999991</v>
      </c>
      <c r="D387" s="14">
        <v>392297.40000001498</v>
      </c>
    </row>
    <row r="388" spans="1:4">
      <c r="A388" s="50">
        <v>43117</v>
      </c>
      <c r="B388" s="14">
        <v>399464.31999999995</v>
      </c>
      <c r="C388" s="14">
        <v>6439.8499999999995</v>
      </c>
      <c r="D388" s="14">
        <v>400578.72000001487</v>
      </c>
    </row>
    <row r="389" spans="1:4">
      <c r="A389" s="50">
        <v>43118</v>
      </c>
      <c r="B389" s="14">
        <v>407002.97</v>
      </c>
      <c r="C389" s="14">
        <v>4020.74</v>
      </c>
      <c r="D389" s="14">
        <v>407247.36000001431</v>
      </c>
    </row>
    <row r="390" spans="1:4">
      <c r="A390" s="50">
        <v>43119</v>
      </c>
      <c r="B390" s="14">
        <v>411268.1</v>
      </c>
      <c r="C390" s="14">
        <v>1196.49</v>
      </c>
      <c r="D390" s="14">
        <v>413675.24000001594</v>
      </c>
    </row>
    <row r="391" spans="1:4">
      <c r="A391" s="50">
        <v>43120</v>
      </c>
      <c r="B391" s="14">
        <v>414871.72999999992</v>
      </c>
      <c r="C391" s="14">
        <v>487.5</v>
      </c>
      <c r="D391" s="14">
        <v>420053.09000001592</v>
      </c>
    </row>
    <row r="392" spans="1:4">
      <c r="A392" s="50">
        <v>43121</v>
      </c>
      <c r="B392" s="14">
        <v>420540.58999999991</v>
      </c>
      <c r="C392" s="14">
        <v>487.5</v>
      </c>
      <c r="D392" s="14">
        <v>420123.47000001592</v>
      </c>
    </row>
    <row r="393" spans="1:4">
      <c r="A393" s="50">
        <v>43122</v>
      </c>
      <c r="B393" s="14">
        <v>419867.98999999993</v>
      </c>
      <c r="C393" s="14">
        <v>487.5</v>
      </c>
      <c r="D393" s="14">
        <v>419848.39000001526</v>
      </c>
    </row>
    <row r="394" spans="1:4">
      <c r="A394" s="50">
        <v>43123</v>
      </c>
      <c r="B394" s="14">
        <v>420334.91999999993</v>
      </c>
      <c r="C394" s="14">
        <v>487.5</v>
      </c>
      <c r="D394" s="14">
        <v>452353.36000001553</v>
      </c>
    </row>
    <row r="395" spans="1:4">
      <c r="A395" s="50">
        <v>43124</v>
      </c>
      <c r="B395" s="14">
        <v>452824.91999999993</v>
      </c>
      <c r="C395" s="14">
        <v>267.5</v>
      </c>
      <c r="D395" s="14">
        <v>452737.42000001605</v>
      </c>
    </row>
    <row r="396" spans="1:4">
      <c r="A396" s="50">
        <v>43125</v>
      </c>
      <c r="B396" s="14">
        <v>384698.44000000006</v>
      </c>
      <c r="C396" s="14">
        <v>14932.429999999997</v>
      </c>
      <c r="D396" s="14">
        <v>369870.21000001405</v>
      </c>
    </row>
    <row r="397" spans="1:4">
      <c r="A397" s="50">
        <v>43126</v>
      </c>
      <c r="B397" s="14">
        <v>384802.64000000007</v>
      </c>
      <c r="C397" s="14">
        <v>14854.929999999997</v>
      </c>
      <c r="D397" s="14">
        <v>371247.80000001407</v>
      </c>
    </row>
    <row r="398" spans="1:4">
      <c r="A398" s="50">
        <v>43127</v>
      </c>
      <c r="B398" s="14">
        <v>386102.7300000001</v>
      </c>
      <c r="C398" s="14">
        <v>14854.929999999997</v>
      </c>
      <c r="D398" s="14">
        <v>371247.80000001407</v>
      </c>
    </row>
    <row r="399" spans="1:4">
      <c r="A399" s="50">
        <v>43128</v>
      </c>
      <c r="B399" s="14">
        <v>386102.7300000001</v>
      </c>
      <c r="C399" s="14">
        <v>14854.929999999997</v>
      </c>
      <c r="D399" s="14">
        <v>372108.46000001405</v>
      </c>
    </row>
    <row r="400" spans="1:4">
      <c r="A400" s="50">
        <v>43129</v>
      </c>
      <c r="B400" s="14">
        <v>386963.39000000013</v>
      </c>
      <c r="C400" s="14">
        <v>1150.8899999999999</v>
      </c>
      <c r="D400" s="14">
        <v>393066.45000001404</v>
      </c>
    </row>
    <row r="401" spans="1:4">
      <c r="A401" s="50">
        <v>43130</v>
      </c>
      <c r="B401" s="14">
        <v>394113.14000000013</v>
      </c>
      <c r="C401" s="14">
        <v>1029.4099999999999</v>
      </c>
      <c r="D401" s="14">
        <v>405162.24000001384</v>
      </c>
    </row>
    <row r="402" spans="1:4">
      <c r="A402" s="50">
        <v>43131</v>
      </c>
      <c r="B402" s="14">
        <v>406163.43000000017</v>
      </c>
      <c r="C402" s="14">
        <v>0</v>
      </c>
      <c r="D402" s="14">
        <v>408538.59000001411</v>
      </c>
    </row>
    <row r="403" spans="1:4">
      <c r="A403" s="50">
        <v>43132</v>
      </c>
      <c r="B403" s="14">
        <v>408538.5900000002</v>
      </c>
      <c r="C403" s="14">
        <v>0</v>
      </c>
      <c r="D403" s="14">
        <v>415264.15000001411</v>
      </c>
    </row>
    <row r="404" spans="1:4">
      <c r="A404" s="50">
        <v>43133</v>
      </c>
      <c r="B404" s="14">
        <v>360663.2</v>
      </c>
      <c r="C404" s="14">
        <v>44218.7</v>
      </c>
      <c r="D404" s="14">
        <v>317370.71000001283</v>
      </c>
    </row>
    <row r="405" spans="1:4">
      <c r="A405" s="50">
        <v>43134</v>
      </c>
      <c r="B405" s="14">
        <v>361589.41</v>
      </c>
      <c r="C405" s="14">
        <v>44218.7</v>
      </c>
      <c r="D405" s="14">
        <v>326709.8100000128</v>
      </c>
    </row>
    <row r="406" spans="1:4">
      <c r="A406" s="50">
        <v>43135</v>
      </c>
      <c r="B406" s="14">
        <v>370928.50999999995</v>
      </c>
      <c r="C406" s="14">
        <v>44128.74</v>
      </c>
      <c r="D406" s="14">
        <v>327079.77000001282</v>
      </c>
    </row>
    <row r="407" spans="1:4">
      <c r="A407" s="50">
        <v>43136</v>
      </c>
      <c r="B407" s="14">
        <v>371208.50999999995</v>
      </c>
      <c r="C407" s="14">
        <v>0</v>
      </c>
      <c r="D407" s="14">
        <v>371280.80000001244</v>
      </c>
    </row>
    <row r="408" spans="1:4">
      <c r="A408" s="50">
        <v>43137</v>
      </c>
      <c r="B408" s="14">
        <v>371280.79999999993</v>
      </c>
      <c r="C408" s="14">
        <v>0</v>
      </c>
      <c r="D408" s="14">
        <v>371304.56000001245</v>
      </c>
    </row>
    <row r="409" spans="1:4">
      <c r="A409" s="50">
        <v>43138</v>
      </c>
      <c r="B409" s="14">
        <v>371232.26999999996</v>
      </c>
      <c r="C409" s="14">
        <v>0</v>
      </c>
      <c r="D409" s="14">
        <v>384641.60000001243</v>
      </c>
    </row>
    <row r="410" spans="1:4">
      <c r="A410" s="50">
        <v>43139</v>
      </c>
      <c r="B410" s="14">
        <v>369209.43000000005</v>
      </c>
      <c r="C410" s="14">
        <v>38000.340000000004</v>
      </c>
      <c r="D410" s="14">
        <v>333519.65000001568</v>
      </c>
    </row>
    <row r="411" spans="1:4">
      <c r="A411" s="50">
        <v>43140</v>
      </c>
      <c r="B411" s="14">
        <v>371519.99000000011</v>
      </c>
      <c r="C411" s="14">
        <v>34900.240000000005</v>
      </c>
      <c r="D411" s="14">
        <v>351641.07000001566</v>
      </c>
    </row>
    <row r="412" spans="1:4">
      <c r="A412" s="50">
        <v>43141</v>
      </c>
      <c r="B412" s="14">
        <v>386541.31000000011</v>
      </c>
      <c r="C412" s="14">
        <v>34900.240000000005</v>
      </c>
      <c r="D412" s="14">
        <v>351926.41000001569</v>
      </c>
    </row>
    <row r="413" spans="1:4">
      <c r="A413" s="50">
        <v>43142</v>
      </c>
      <c r="B413" s="14">
        <v>386826.65000000014</v>
      </c>
      <c r="C413" s="14">
        <v>34900.240000000005</v>
      </c>
      <c r="D413" s="14">
        <v>351926.41000001569</v>
      </c>
    </row>
    <row r="414" spans="1:4">
      <c r="A414" s="50">
        <v>43143</v>
      </c>
      <c r="B414" s="14">
        <v>386714.81000000011</v>
      </c>
      <c r="C414" s="14">
        <v>32856.640000000007</v>
      </c>
      <c r="D414" s="14">
        <v>355614.62000001583</v>
      </c>
    </row>
    <row r="415" spans="1:4">
      <c r="A415" s="50">
        <v>43144</v>
      </c>
      <c r="B415" s="14">
        <v>388471.26000000013</v>
      </c>
      <c r="C415" s="14">
        <v>4546.6399999999994</v>
      </c>
      <c r="D415" s="14">
        <v>383924.62000001583</v>
      </c>
    </row>
    <row r="416" spans="1:4">
      <c r="A416" s="50">
        <v>43145</v>
      </c>
      <c r="B416" s="14">
        <v>388471.26000000013</v>
      </c>
      <c r="C416" s="14">
        <v>24651.3</v>
      </c>
      <c r="D416" s="14">
        <v>380911.06000001618</v>
      </c>
    </row>
    <row r="417" spans="1:4">
      <c r="A417" s="50">
        <v>43146</v>
      </c>
      <c r="B417" s="14">
        <v>392701.36000000004</v>
      </c>
      <c r="C417" s="14">
        <v>4553.71</v>
      </c>
      <c r="D417" s="14">
        <v>413959.94000001776</v>
      </c>
    </row>
    <row r="418" spans="1:4">
      <c r="A418" s="50">
        <v>43147</v>
      </c>
      <c r="B418" s="14">
        <v>418513.65</v>
      </c>
      <c r="C418" s="14">
        <v>4553.71</v>
      </c>
      <c r="D418" s="14">
        <v>415501.34000001778</v>
      </c>
    </row>
    <row r="419" spans="1:4">
      <c r="A419" s="50">
        <v>43148</v>
      </c>
      <c r="B419" s="14">
        <v>420055.05000000005</v>
      </c>
      <c r="C419" s="14">
        <v>4553.71</v>
      </c>
      <c r="D419" s="14">
        <v>415932.48000001779</v>
      </c>
    </row>
    <row r="420" spans="1:4">
      <c r="A420" s="50">
        <v>43149</v>
      </c>
      <c r="B420" s="14">
        <v>420486.19000000006</v>
      </c>
      <c r="C420" s="14">
        <v>4553.71</v>
      </c>
      <c r="D420" s="14">
        <v>415932.48000001779</v>
      </c>
    </row>
    <row r="421" spans="1:4">
      <c r="A421" s="50">
        <v>43150</v>
      </c>
      <c r="B421" s="14">
        <v>420486.19000000006</v>
      </c>
      <c r="C421" s="14">
        <v>52167.739999999976</v>
      </c>
      <c r="D421" s="14">
        <v>368318.45000001852</v>
      </c>
    </row>
    <row r="422" spans="1:4">
      <c r="A422" s="50">
        <v>43151</v>
      </c>
      <c r="B422" s="14">
        <v>420486.19000000006</v>
      </c>
      <c r="C422" s="14">
        <v>46060.979999999974</v>
      </c>
      <c r="D422" s="14">
        <v>374545.21000001853</v>
      </c>
    </row>
    <row r="423" spans="1:4">
      <c r="A423" s="50">
        <v>43152</v>
      </c>
      <c r="B423" s="14">
        <v>420606.19000000006</v>
      </c>
      <c r="C423" s="14">
        <v>43233.780000000021</v>
      </c>
      <c r="D423" s="14">
        <v>388842.45000001939</v>
      </c>
    </row>
    <row r="424" spans="1:4">
      <c r="A424" s="50">
        <v>43153</v>
      </c>
      <c r="B424" s="14">
        <v>432076.2300000001</v>
      </c>
      <c r="C424" s="14">
        <v>39035.08</v>
      </c>
      <c r="D424" s="14">
        <v>393862.05000001937</v>
      </c>
    </row>
    <row r="425" spans="1:4">
      <c r="A425" s="50">
        <v>43154</v>
      </c>
      <c r="B425" s="14">
        <v>432897.13000000012</v>
      </c>
      <c r="C425" s="14">
        <v>10725.08</v>
      </c>
      <c r="D425" s="14">
        <v>422711.69000001939</v>
      </c>
    </row>
    <row r="426" spans="1:4">
      <c r="A426" s="50">
        <v>43155</v>
      </c>
      <c r="B426" s="14">
        <v>433436.77000000014</v>
      </c>
      <c r="C426" s="14">
        <v>10725.08</v>
      </c>
      <c r="D426" s="14">
        <v>448184.40000001941</v>
      </c>
    </row>
    <row r="427" spans="1:4">
      <c r="A427" s="50">
        <v>43156</v>
      </c>
      <c r="B427" s="14">
        <v>458909.4800000001</v>
      </c>
      <c r="C427" s="14">
        <v>225.07999999999998</v>
      </c>
      <c r="D427" s="14">
        <v>459092.40000001941</v>
      </c>
    </row>
    <row r="428" spans="1:4">
      <c r="A428" s="50">
        <v>43157</v>
      </c>
      <c r="B428" s="14">
        <v>382273.65</v>
      </c>
      <c r="C428" s="14">
        <v>2691.3699999999994</v>
      </c>
      <c r="D428" s="14">
        <v>386986.93000002054</v>
      </c>
    </row>
    <row r="429" spans="1:4">
      <c r="A429" s="50">
        <v>43158</v>
      </c>
      <c r="B429" s="14">
        <v>151426.57999999999</v>
      </c>
      <c r="C429" s="14">
        <v>85027.77</v>
      </c>
      <c r="D429" s="14">
        <v>66398.810000022699</v>
      </c>
    </row>
    <row r="430" spans="1:4">
      <c r="A430" s="50">
        <v>43159</v>
      </c>
      <c r="B430" s="14">
        <v>151339.47999999998</v>
      </c>
      <c r="C430" s="14">
        <v>82341.69</v>
      </c>
      <c r="D430" s="14">
        <v>70894.690000023067</v>
      </c>
    </row>
    <row r="431" spans="1:4">
      <c r="A431" s="50">
        <v>43160</v>
      </c>
      <c r="B431" s="14">
        <v>153236.37999999998</v>
      </c>
      <c r="C431" s="14">
        <v>82409.490000000005</v>
      </c>
      <c r="D431" s="14">
        <v>88681.750000023065</v>
      </c>
    </row>
    <row r="432" spans="1:4">
      <c r="A432" s="50">
        <v>43161</v>
      </c>
      <c r="B432" s="14">
        <v>171091.24</v>
      </c>
      <c r="C432" s="14">
        <v>82178.490000000005</v>
      </c>
      <c r="D432" s="14">
        <v>94695.890000023064</v>
      </c>
    </row>
    <row r="433" spans="1:4">
      <c r="A433" s="50">
        <v>43162</v>
      </c>
      <c r="B433" s="14">
        <v>176874.37999999998</v>
      </c>
      <c r="C433" s="14">
        <v>82178.490000000005</v>
      </c>
      <c r="D433" s="14">
        <v>94996.51000002306</v>
      </c>
    </row>
    <row r="434" spans="1:4">
      <c r="A434" s="50">
        <v>43163</v>
      </c>
      <c r="B434" s="14">
        <v>177174.99999999997</v>
      </c>
      <c r="C434" s="14">
        <v>82178.490000000005</v>
      </c>
      <c r="D434" s="14">
        <v>95735.51000002306</v>
      </c>
    </row>
    <row r="435" spans="1:4">
      <c r="A435" s="50">
        <v>43164</v>
      </c>
      <c r="B435" s="14">
        <v>177913.99999999997</v>
      </c>
      <c r="C435" s="14">
        <v>80265.69</v>
      </c>
      <c r="D435" s="14">
        <v>107284.37000002287</v>
      </c>
    </row>
    <row r="436" spans="1:4">
      <c r="A436" s="50">
        <v>43165</v>
      </c>
      <c r="B436" s="14">
        <v>80410.319999999992</v>
      </c>
      <c r="C436" s="14">
        <v>171822.62999999998</v>
      </c>
      <c r="D436" s="14">
        <v>-88970.019999978016</v>
      </c>
    </row>
    <row r="437" spans="1:4">
      <c r="A437" s="50">
        <v>43166</v>
      </c>
      <c r="B437" s="14">
        <v>77359.94</v>
      </c>
      <c r="C437" s="14">
        <v>154734.62999999998</v>
      </c>
      <c r="D437" s="14">
        <v>-5834.6699999994453</v>
      </c>
    </row>
    <row r="438" spans="1:4">
      <c r="A438" s="50">
        <v>43167</v>
      </c>
      <c r="B438" s="14">
        <v>75910.22</v>
      </c>
      <c r="C438" s="14">
        <v>176817.54</v>
      </c>
      <c r="D438" s="14">
        <v>-3.3469405025243759E-10</v>
      </c>
    </row>
    <row r="439" spans="1:4">
      <c r="A439" s="50">
        <v>43168</v>
      </c>
      <c r="B439" s="14">
        <v>77465.22</v>
      </c>
      <c r="C439" s="14">
        <v>130124.08</v>
      </c>
      <c r="D439" s="14">
        <v>0</v>
      </c>
    </row>
    <row r="440" spans="1:4">
      <c r="A440" s="50">
        <v>43169</v>
      </c>
      <c r="B440" s="14">
        <v>80431.02</v>
      </c>
      <c r="C440" s="14">
        <v>130124.08</v>
      </c>
      <c r="D440" s="14">
        <v>0</v>
      </c>
    </row>
    <row r="441" spans="1:4">
      <c r="A441" s="50">
        <v>43170</v>
      </c>
      <c r="B441" s="14">
        <v>80431.02</v>
      </c>
      <c r="C441" s="14">
        <v>130124.08</v>
      </c>
      <c r="D441" s="14">
        <v>0</v>
      </c>
    </row>
    <row r="442" spans="1:4">
      <c r="A442" s="50">
        <v>43171</v>
      </c>
      <c r="B442" s="14">
        <v>81295.02</v>
      </c>
      <c r="C442" s="14">
        <v>120128.81</v>
      </c>
      <c r="D442" s="14">
        <v>0</v>
      </c>
    </row>
    <row r="443" spans="1:4">
      <c r="A443" s="50">
        <v>43172</v>
      </c>
      <c r="B443" s="14">
        <v>81295.02</v>
      </c>
      <c r="C443" s="14">
        <v>94718.39</v>
      </c>
      <c r="D443" s="14">
        <v>-3000.0199999986944</v>
      </c>
    </row>
    <row r="444" spans="1:4">
      <c r="A444" s="50">
        <v>43173</v>
      </c>
      <c r="B444" s="14">
        <v>81295.02</v>
      </c>
      <c r="C444" s="14">
        <v>93052.97</v>
      </c>
      <c r="D444" s="14">
        <v>653.53000002352201</v>
      </c>
    </row>
    <row r="445" spans="1:4">
      <c r="A445" s="50">
        <v>43174</v>
      </c>
      <c r="B445" s="14">
        <v>93706.5</v>
      </c>
      <c r="C445" s="14">
        <v>93005.41</v>
      </c>
      <c r="D445" s="14">
        <v>-399.00999997647523</v>
      </c>
    </row>
    <row r="446" spans="1:4">
      <c r="A446" s="50">
        <v>43175</v>
      </c>
      <c r="B446" s="14">
        <v>92606.399999999994</v>
      </c>
      <c r="C446" s="14">
        <v>92573.41</v>
      </c>
      <c r="D446" s="14">
        <v>5414.6300000235251</v>
      </c>
    </row>
    <row r="447" spans="1:4">
      <c r="A447" s="50">
        <v>43176</v>
      </c>
      <c r="B447" s="14">
        <v>97988.04</v>
      </c>
      <c r="C447" s="14">
        <v>92556.91</v>
      </c>
      <c r="D447" s="14">
        <v>5431.1300000235251</v>
      </c>
    </row>
    <row r="448" spans="1:4">
      <c r="A448" s="50">
        <v>43177</v>
      </c>
      <c r="B448" s="14">
        <v>97988.04</v>
      </c>
      <c r="C448" s="14">
        <v>92556.91</v>
      </c>
      <c r="D448" s="14">
        <v>7461.2600000235252</v>
      </c>
    </row>
    <row r="449" spans="1:4">
      <c r="A449" s="50">
        <v>43178</v>
      </c>
      <c r="B449" s="14">
        <v>82259.78</v>
      </c>
      <c r="C449" s="14">
        <v>132686.32</v>
      </c>
      <c r="D449" s="14">
        <v>-22343.009999999806</v>
      </c>
    </row>
    <row r="450" spans="1:4">
      <c r="A450" s="50">
        <v>43179</v>
      </c>
      <c r="B450" s="14">
        <v>79466.64</v>
      </c>
      <c r="C450" s="14">
        <v>133789.30000000005</v>
      </c>
      <c r="D450" s="14">
        <v>-13597.079999999591</v>
      </c>
    </row>
    <row r="451" spans="1:4">
      <c r="A451" s="50">
        <v>43180</v>
      </c>
      <c r="B451" s="14">
        <v>79466.64</v>
      </c>
      <c r="C451" s="14">
        <v>131393.16000000003</v>
      </c>
      <c r="D451" s="14">
        <v>-44.209999999962747</v>
      </c>
    </row>
    <row r="452" spans="1:4">
      <c r="A452" s="50">
        <v>43181</v>
      </c>
      <c r="B452" s="14">
        <v>81639.12</v>
      </c>
      <c r="C452" s="14">
        <v>129389.55000000002</v>
      </c>
      <c r="D452" s="14">
        <v>0</v>
      </c>
    </row>
    <row r="453" spans="1:4">
      <c r="A453" s="50">
        <v>43182</v>
      </c>
      <c r="B453" s="14">
        <v>81639.12</v>
      </c>
      <c r="C453" s="14">
        <v>102342.27000000002</v>
      </c>
      <c r="D453" s="14">
        <v>3.7107383832335472E-10</v>
      </c>
    </row>
    <row r="454" spans="1:4">
      <c r="A454" s="50">
        <v>43183</v>
      </c>
      <c r="B454" s="14">
        <v>81639.12</v>
      </c>
      <c r="C454" s="14">
        <v>99114.23000000001</v>
      </c>
      <c r="D454" s="14">
        <v>0</v>
      </c>
    </row>
    <row r="455" spans="1:4">
      <c r="A455" s="50">
        <v>43184</v>
      </c>
      <c r="B455" s="14">
        <v>81639.12</v>
      </c>
      <c r="C455" s="14">
        <v>92020.63</v>
      </c>
      <c r="D455" s="14">
        <v>0</v>
      </c>
    </row>
    <row r="456" spans="1:4">
      <c r="A456" s="50">
        <v>43185</v>
      </c>
      <c r="B456" s="14">
        <v>81635.89</v>
      </c>
      <c r="C456" s="14">
        <v>92020.63</v>
      </c>
      <c r="D456" s="14">
        <v>-1556.8300000000747</v>
      </c>
    </row>
    <row r="457" spans="1:4">
      <c r="A457" s="50">
        <v>43186</v>
      </c>
      <c r="B457" s="14">
        <v>81635.89</v>
      </c>
      <c r="C457" s="14">
        <v>92020.63</v>
      </c>
      <c r="D457" s="14">
        <v>0</v>
      </c>
    </row>
    <row r="458" spans="1:4">
      <c r="A458" s="50">
        <v>43187</v>
      </c>
      <c r="B458" s="14">
        <v>59226.55999999999</v>
      </c>
      <c r="C458" s="14">
        <v>105685.04999999999</v>
      </c>
      <c r="D458" s="14">
        <v>-13291.569999999288</v>
      </c>
    </row>
    <row r="459" spans="1:4">
      <c r="A459" s="50">
        <v>43188</v>
      </c>
      <c r="B459" s="14">
        <v>59226.55999999999</v>
      </c>
      <c r="C459" s="14">
        <v>99134.609999999986</v>
      </c>
      <c r="D459" s="14">
        <v>-81.709999999962747</v>
      </c>
    </row>
    <row r="460" spans="1:4">
      <c r="A460" s="50">
        <v>43189</v>
      </c>
      <c r="B460" s="14">
        <v>59246.839999999989</v>
      </c>
      <c r="C460" s="14">
        <v>97664.45</v>
      </c>
      <c r="D460" s="14">
        <v>0</v>
      </c>
    </row>
    <row r="461" spans="1:4">
      <c r="A461" s="50">
        <v>43190</v>
      </c>
      <c r="B461" s="14">
        <v>59246.839999999989</v>
      </c>
      <c r="C461" s="14">
        <v>96260.45</v>
      </c>
      <c r="D461" s="14">
        <v>0</v>
      </c>
    </row>
    <row r="462" spans="1:4">
      <c r="A462" s="50">
        <v>43191</v>
      </c>
      <c r="B462" s="14">
        <v>59246.839999999989</v>
      </c>
      <c r="C462" s="14">
        <v>96260.45</v>
      </c>
      <c r="D462" s="14">
        <v>0</v>
      </c>
    </row>
    <row r="463" spans="1:4">
      <c r="A463" s="50">
        <v>43192</v>
      </c>
      <c r="B463" s="14">
        <v>66052.459999999992</v>
      </c>
      <c r="C463" s="14">
        <v>95130.19</v>
      </c>
      <c r="D463" s="14">
        <v>0</v>
      </c>
    </row>
    <row r="464" spans="1:4">
      <c r="A464" s="50">
        <v>43193</v>
      </c>
      <c r="B464" s="14">
        <v>66651.98</v>
      </c>
      <c r="C464" s="14">
        <v>92168.41</v>
      </c>
      <c r="D464" s="14">
        <v>783.44000000040978</v>
      </c>
    </row>
    <row r="465" spans="1:4">
      <c r="A465" s="50">
        <v>43194</v>
      </c>
      <c r="B465" s="14">
        <v>60439.159999999989</v>
      </c>
      <c r="C465" s="14">
        <v>133292.14000000001</v>
      </c>
      <c r="D465" s="14">
        <v>-7755.139999998245</v>
      </c>
    </row>
    <row r="466" spans="1:4">
      <c r="A466" s="50">
        <v>43195</v>
      </c>
      <c r="B466" s="14">
        <v>62291.360000000001</v>
      </c>
      <c r="C466" s="14">
        <v>142438.78</v>
      </c>
      <c r="D466" s="14">
        <v>528.15999999836095</v>
      </c>
    </row>
    <row r="467" spans="1:4">
      <c r="A467" s="50">
        <v>43196</v>
      </c>
      <c r="B467" s="14">
        <v>62291.360000000001</v>
      </c>
      <c r="C467" s="14">
        <v>108290.75</v>
      </c>
      <c r="D467" s="14">
        <v>318.48000000044703</v>
      </c>
    </row>
    <row r="468" spans="1:4">
      <c r="A468" s="50">
        <v>43197</v>
      </c>
      <c r="B468" s="14">
        <v>62376.56</v>
      </c>
      <c r="C468" s="14">
        <v>108290.75</v>
      </c>
      <c r="D468" s="14">
        <v>0</v>
      </c>
    </row>
    <row r="469" spans="1:4">
      <c r="A469" s="50">
        <v>43198</v>
      </c>
      <c r="B469" s="14">
        <v>62640.56</v>
      </c>
      <c r="C469" s="14">
        <v>108192.35</v>
      </c>
      <c r="D469" s="14">
        <v>0</v>
      </c>
    </row>
    <row r="470" spans="1:4">
      <c r="A470" s="50">
        <v>43199</v>
      </c>
      <c r="B470" s="14">
        <v>62640.56</v>
      </c>
      <c r="C470" s="14">
        <v>107029.74</v>
      </c>
      <c r="D470" s="14">
        <v>-1.4915713109076023E-10</v>
      </c>
    </row>
    <row r="471" spans="1:4">
      <c r="A471" s="50">
        <v>43200</v>
      </c>
      <c r="B471" s="14">
        <v>65068.159999999996</v>
      </c>
      <c r="C471" s="14">
        <v>119385.9</v>
      </c>
      <c r="D471" s="14">
        <v>-1.4915713109076023E-10</v>
      </c>
    </row>
    <row r="472" spans="1:4">
      <c r="A472" s="50">
        <v>43201</v>
      </c>
      <c r="B472" s="14">
        <v>62980.23</v>
      </c>
      <c r="C472" s="14">
        <v>140985.78999999995</v>
      </c>
      <c r="D472" s="14">
        <v>-10528.389999998326</v>
      </c>
    </row>
    <row r="473" spans="1:4">
      <c r="A473" s="50">
        <v>43202</v>
      </c>
      <c r="B473" s="14">
        <v>63818.33</v>
      </c>
      <c r="C473" s="14">
        <v>139545.05999999997</v>
      </c>
      <c r="D473" s="14">
        <v>0</v>
      </c>
    </row>
    <row r="474" spans="1:4">
      <c r="A474" s="50">
        <v>43203</v>
      </c>
      <c r="B474" s="14">
        <v>64630.33</v>
      </c>
      <c r="C474" s="14">
        <v>117045.06</v>
      </c>
      <c r="D474" s="14">
        <v>0</v>
      </c>
    </row>
    <row r="475" spans="1:4">
      <c r="A475" s="50">
        <v>43204</v>
      </c>
      <c r="B475" s="14">
        <v>64680.73</v>
      </c>
      <c r="C475" s="14">
        <v>119100.62999999999</v>
      </c>
      <c r="D475" s="14">
        <v>-3.7289282772690058E-10</v>
      </c>
    </row>
    <row r="476" spans="1:4">
      <c r="A476" s="50">
        <v>43205</v>
      </c>
      <c r="B476" s="14">
        <v>64680.73</v>
      </c>
      <c r="C476" s="14">
        <v>96294.73</v>
      </c>
      <c r="D476" s="14">
        <v>0</v>
      </c>
    </row>
    <row r="477" spans="1:4">
      <c r="A477" s="50">
        <v>43206</v>
      </c>
      <c r="B477" s="14">
        <v>64680.73</v>
      </c>
      <c r="C477" s="14">
        <v>96294.73</v>
      </c>
      <c r="D477" s="14">
        <v>-5.900000000372529</v>
      </c>
    </row>
    <row r="478" spans="1:4">
      <c r="A478" s="50">
        <v>43207</v>
      </c>
      <c r="B478" s="14">
        <v>77560.759999999995</v>
      </c>
      <c r="C478" s="14">
        <v>127029.54000000001</v>
      </c>
      <c r="D478" s="14">
        <v>8810.510000000555</v>
      </c>
    </row>
    <row r="479" spans="1:4">
      <c r="A479" s="50">
        <v>43208</v>
      </c>
      <c r="B479" s="14">
        <v>78213.81</v>
      </c>
      <c r="C479" s="14">
        <v>128963.39000000001</v>
      </c>
      <c r="D479" s="14">
        <v>292.41000000033455</v>
      </c>
    </row>
    <row r="480" spans="1:4">
      <c r="A480" s="50">
        <v>43209</v>
      </c>
      <c r="B480" s="14">
        <v>82000.91</v>
      </c>
      <c r="C480" s="14">
        <v>128782.39000000001</v>
      </c>
      <c r="D480" s="14">
        <v>0</v>
      </c>
    </row>
    <row r="481" spans="1:4">
      <c r="A481" s="50">
        <v>43210</v>
      </c>
      <c r="B481" s="14">
        <v>82457.61</v>
      </c>
      <c r="C481" s="14">
        <v>127782.92</v>
      </c>
      <c r="D481" s="14">
        <v>0</v>
      </c>
    </row>
    <row r="482" spans="1:4">
      <c r="A482" s="50">
        <v>43211</v>
      </c>
      <c r="B482" s="14">
        <v>82457.61</v>
      </c>
      <c r="C482" s="14">
        <v>126916.59</v>
      </c>
      <c r="D482" s="14">
        <v>0</v>
      </c>
    </row>
    <row r="483" spans="1:4">
      <c r="A483" s="50">
        <v>43212</v>
      </c>
      <c r="B483" s="14">
        <v>82457.61</v>
      </c>
      <c r="C483" s="14">
        <v>126916.59</v>
      </c>
      <c r="D483" s="14">
        <v>0</v>
      </c>
    </row>
    <row r="484" spans="1:4">
      <c r="A484" s="50">
        <v>43213</v>
      </c>
      <c r="B484" s="14">
        <v>78731.47</v>
      </c>
      <c r="C484" s="14">
        <v>201208.13999999998</v>
      </c>
      <c r="D484" s="14">
        <v>-12853.759999999718</v>
      </c>
    </row>
    <row r="485" spans="1:4">
      <c r="A485" s="50">
        <v>43214</v>
      </c>
      <c r="B485" s="14">
        <v>78473.42</v>
      </c>
      <c r="C485" s="14">
        <v>243012.12000000002</v>
      </c>
      <c r="D485" s="14">
        <v>-3887.5000000004511</v>
      </c>
    </row>
    <row r="486" spans="1:4">
      <c r="A486" s="50">
        <v>43215</v>
      </c>
      <c r="B486" s="14">
        <v>82267.210000000006</v>
      </c>
      <c r="C486" s="14">
        <v>227558.84000000003</v>
      </c>
      <c r="D486" s="14">
        <v>3414.83000000026</v>
      </c>
    </row>
    <row r="487" spans="1:4">
      <c r="A487" s="50">
        <v>43216</v>
      </c>
      <c r="B487" s="14">
        <v>86164.700000000012</v>
      </c>
      <c r="C487" s="14">
        <v>225842.28000000003</v>
      </c>
      <c r="D487" s="14">
        <v>0</v>
      </c>
    </row>
    <row r="488" spans="1:4">
      <c r="A488" s="50">
        <v>43217</v>
      </c>
      <c r="B488" s="14">
        <v>81027.05</v>
      </c>
      <c r="C488" s="14">
        <v>224898.64</v>
      </c>
      <c r="D488" s="14">
        <v>-5151.5500000007451</v>
      </c>
    </row>
    <row r="489" spans="1:4">
      <c r="A489" s="50">
        <v>43218</v>
      </c>
      <c r="B489" s="14">
        <v>82887.17</v>
      </c>
      <c r="C489" s="14">
        <v>223364.25999999998</v>
      </c>
      <c r="D489" s="14">
        <v>0</v>
      </c>
    </row>
    <row r="490" spans="1:4">
      <c r="A490" s="50">
        <v>43219</v>
      </c>
      <c r="B490" s="14">
        <v>82887.17</v>
      </c>
      <c r="C490" s="14">
        <v>223124.25999999998</v>
      </c>
      <c r="D490" s="14">
        <v>0</v>
      </c>
    </row>
    <row r="491" spans="1:4">
      <c r="A491" s="50">
        <v>43220</v>
      </c>
      <c r="B491" s="14">
        <v>83055.17</v>
      </c>
      <c r="C491" s="14">
        <v>104637.08000000003</v>
      </c>
      <c r="D491" s="14">
        <v>0</v>
      </c>
    </row>
    <row r="492" spans="1:4">
      <c r="A492" s="50">
        <v>43221</v>
      </c>
      <c r="B492" s="14">
        <v>95977.23000000001</v>
      </c>
      <c r="C492" s="14">
        <v>103438.88000000003</v>
      </c>
      <c r="D492" s="14">
        <v>2608.7000000270891</v>
      </c>
    </row>
    <row r="493" spans="1:4">
      <c r="A493" s="50">
        <v>43222</v>
      </c>
      <c r="B493" s="14">
        <v>106047.58000000002</v>
      </c>
      <c r="C493" s="14">
        <v>100103.18000000002</v>
      </c>
      <c r="D493" s="14">
        <v>7041.2000000270891</v>
      </c>
    </row>
    <row r="494" spans="1:4">
      <c r="A494" s="50">
        <v>43223</v>
      </c>
      <c r="B494" s="14">
        <v>107144.38000000002</v>
      </c>
      <c r="C494" s="14">
        <v>99334.99</v>
      </c>
      <c r="D494" s="14">
        <v>17743.770000027085</v>
      </c>
    </row>
    <row r="495" spans="1:4">
      <c r="A495" s="50">
        <v>43224</v>
      </c>
      <c r="B495" s="14">
        <v>116847.86000000002</v>
      </c>
      <c r="C495" s="14">
        <v>150759.13999999996</v>
      </c>
      <c r="D495" s="14">
        <v>-1349.8500000009226</v>
      </c>
    </row>
    <row r="496" spans="1:4">
      <c r="A496" s="50">
        <v>43225</v>
      </c>
      <c r="B496" s="14">
        <v>128065.23000000001</v>
      </c>
      <c r="C496" s="14">
        <v>143409.13999999996</v>
      </c>
      <c r="D496" s="14">
        <v>0</v>
      </c>
    </row>
    <row r="497" spans="1:4">
      <c r="A497" s="50">
        <v>43226</v>
      </c>
      <c r="B497" s="14">
        <v>139605.65</v>
      </c>
      <c r="C497" s="14">
        <v>143671.78999999995</v>
      </c>
      <c r="D497" s="14">
        <v>0</v>
      </c>
    </row>
    <row r="498" spans="1:4">
      <c r="A498" s="50">
        <v>43227</v>
      </c>
      <c r="B498" s="14">
        <v>139605.65</v>
      </c>
      <c r="C498" s="14">
        <v>98936.03</v>
      </c>
      <c r="D498" s="14">
        <v>42940.930000026165</v>
      </c>
    </row>
    <row r="499" spans="1:4">
      <c r="A499" s="50">
        <v>43228</v>
      </c>
      <c r="B499" s="14">
        <v>141876.96</v>
      </c>
      <c r="C499" s="14">
        <v>98046.03</v>
      </c>
      <c r="D499" s="14">
        <v>44190.930000026165</v>
      </c>
    </row>
    <row r="500" spans="1:4">
      <c r="A500" s="50">
        <v>43229</v>
      </c>
      <c r="B500" s="14">
        <v>90895.349999999977</v>
      </c>
      <c r="C500" s="14">
        <v>98694.01</v>
      </c>
      <c r="D500" s="14">
        <v>4250.1300000263145</v>
      </c>
    </row>
    <row r="501" spans="1:4">
      <c r="A501" s="50">
        <v>43230</v>
      </c>
      <c r="B501" s="14">
        <v>102449.23999999998</v>
      </c>
      <c r="C501" s="14">
        <v>98694.01</v>
      </c>
      <c r="D501" s="14">
        <v>5888.0400000259424</v>
      </c>
    </row>
    <row r="502" spans="1:4">
      <c r="A502" s="50">
        <v>43231</v>
      </c>
      <c r="B502" s="14">
        <v>93704.229999999981</v>
      </c>
      <c r="C502" s="14">
        <v>98874.01</v>
      </c>
      <c r="D502" s="14">
        <v>-3669.3999999746884</v>
      </c>
    </row>
    <row r="503" spans="1:4">
      <c r="A503" s="50">
        <v>43232</v>
      </c>
      <c r="B503" s="14">
        <v>95204.609999999986</v>
      </c>
      <c r="C503" s="14">
        <v>98225.03</v>
      </c>
      <c r="D503" s="14">
        <v>0</v>
      </c>
    </row>
    <row r="504" spans="1:4">
      <c r="A504" s="50">
        <v>43233</v>
      </c>
      <c r="B504" s="14">
        <v>95826.329999999987</v>
      </c>
      <c r="C504" s="14">
        <v>98225.03</v>
      </c>
      <c r="D504" s="14">
        <v>385.48000002531171</v>
      </c>
    </row>
    <row r="505" spans="1:4">
      <c r="A505" s="50">
        <v>43234</v>
      </c>
      <c r="B505" s="14">
        <v>82004.089999999982</v>
      </c>
      <c r="C505" s="14">
        <v>102345</v>
      </c>
      <c r="D505" s="14">
        <v>-19368.439999973834</v>
      </c>
    </row>
    <row r="506" spans="1:4">
      <c r="A506" s="50">
        <v>43235</v>
      </c>
      <c r="B506" s="14">
        <v>82925.689999999988</v>
      </c>
      <c r="C506" s="14">
        <v>101815.5</v>
      </c>
      <c r="D506" s="14">
        <v>-13206.609999973945</v>
      </c>
    </row>
    <row r="507" spans="1:4">
      <c r="A507" s="50">
        <v>43236</v>
      </c>
      <c r="B507" s="14">
        <v>88608.889999999985</v>
      </c>
      <c r="C507" s="14">
        <v>104603.74</v>
      </c>
      <c r="D507" s="14">
        <v>1264.0800000258314</v>
      </c>
    </row>
    <row r="508" spans="1:4">
      <c r="A508" s="50">
        <v>43237</v>
      </c>
      <c r="B508" s="14">
        <v>105853.91999999998</v>
      </c>
      <c r="C508" s="14">
        <v>107099.07000000002</v>
      </c>
      <c r="D508" s="14">
        <v>5236.6700000247511</v>
      </c>
    </row>
    <row r="509" spans="1:4">
      <c r="A509" s="50">
        <v>43238</v>
      </c>
      <c r="B509" s="14">
        <v>108803.28</v>
      </c>
      <c r="C509" s="14">
        <v>132751.25</v>
      </c>
      <c r="D509" s="14">
        <v>-4340.6399999978457</v>
      </c>
    </row>
    <row r="510" spans="1:4">
      <c r="A510" s="50">
        <v>43239</v>
      </c>
      <c r="B510" s="14">
        <v>117747.28</v>
      </c>
      <c r="C510" s="14">
        <v>132751.25</v>
      </c>
      <c r="D510" s="14">
        <v>0</v>
      </c>
    </row>
    <row r="511" spans="1:4">
      <c r="A511" s="50">
        <v>43240</v>
      </c>
      <c r="B511" s="14">
        <v>125322.37999999999</v>
      </c>
      <c r="C511" s="14">
        <v>130455.25000000003</v>
      </c>
      <c r="D511" s="14">
        <v>0</v>
      </c>
    </row>
    <row r="512" spans="1:4">
      <c r="A512" s="50">
        <v>43241</v>
      </c>
      <c r="B512" s="14">
        <v>125322.37999999999</v>
      </c>
      <c r="C512" s="14">
        <v>128609.90000000002</v>
      </c>
      <c r="D512" s="14">
        <v>0</v>
      </c>
    </row>
    <row r="513" spans="1:4">
      <c r="A513" s="50">
        <v>43242</v>
      </c>
      <c r="B513" s="14">
        <v>128062.37999999999</v>
      </c>
      <c r="C513" s="14">
        <v>126009.90000000002</v>
      </c>
      <c r="D513" s="14">
        <v>9942.240000027361</v>
      </c>
    </row>
    <row r="514" spans="1:4">
      <c r="A514" s="50">
        <v>43243</v>
      </c>
      <c r="B514" s="14">
        <v>135782.13999999998</v>
      </c>
      <c r="C514" s="14">
        <v>106269.64</v>
      </c>
      <c r="D514" s="14">
        <v>39155.58000002773</v>
      </c>
    </row>
    <row r="515" spans="1:4">
      <c r="A515" s="50">
        <v>43244</v>
      </c>
      <c r="B515" s="14">
        <v>145127.5</v>
      </c>
      <c r="C515" s="14">
        <v>113246.76000000001</v>
      </c>
      <c r="D515" s="14">
        <v>34340.330000028065</v>
      </c>
    </row>
    <row r="516" spans="1:4">
      <c r="A516" s="50">
        <v>43245</v>
      </c>
      <c r="B516" s="14">
        <v>147587.09</v>
      </c>
      <c r="C516" s="14">
        <v>105181.56000000001</v>
      </c>
      <c r="D516" s="14">
        <v>44750.250000028434</v>
      </c>
    </row>
    <row r="517" spans="1:4">
      <c r="A517" s="50">
        <v>43246</v>
      </c>
      <c r="B517" s="14">
        <v>149931.81</v>
      </c>
      <c r="C517" s="14">
        <v>100178.57</v>
      </c>
      <c r="D517" s="14">
        <v>59260.840000028431</v>
      </c>
    </row>
    <row r="518" spans="1:4">
      <c r="A518" s="50">
        <v>43247</v>
      </c>
      <c r="B518" s="14">
        <v>159439.40999999997</v>
      </c>
      <c r="C518" s="14">
        <v>99958.57</v>
      </c>
      <c r="D518" s="14">
        <v>69596.840000028431</v>
      </c>
    </row>
    <row r="519" spans="1:4">
      <c r="A519" s="50">
        <v>43248</v>
      </c>
      <c r="B519" s="14">
        <v>168990.81999999998</v>
      </c>
      <c r="C519" s="14">
        <v>100620.20000000001</v>
      </c>
      <c r="D519" s="14">
        <v>68713.220000028698</v>
      </c>
    </row>
    <row r="520" spans="1:4">
      <c r="A520" s="50">
        <v>43249</v>
      </c>
      <c r="B520" s="14">
        <v>169333.41999999998</v>
      </c>
      <c r="C520" s="14">
        <v>102220.40000000001</v>
      </c>
      <c r="D520" s="14">
        <v>68833.020000028511</v>
      </c>
    </row>
    <row r="521" spans="1:4">
      <c r="A521" s="50">
        <v>43250</v>
      </c>
      <c r="B521" s="14">
        <v>171053.41999999998</v>
      </c>
      <c r="C521" s="14">
        <v>96055.66</v>
      </c>
      <c r="D521" s="14">
        <v>84178.430000028515</v>
      </c>
    </row>
    <row r="522" spans="1:4">
      <c r="A522" s="50">
        <v>43251</v>
      </c>
      <c r="B522" s="14">
        <v>176664.67</v>
      </c>
      <c r="C522" s="14">
        <v>128000.85</v>
      </c>
      <c r="D522" s="14">
        <v>55766.960000028135</v>
      </c>
    </row>
    <row r="523" spans="1:4">
      <c r="A523" s="50">
        <v>43252</v>
      </c>
      <c r="B523" s="14">
        <v>183767.81</v>
      </c>
      <c r="C523" s="14">
        <v>151410.75000000003</v>
      </c>
      <c r="D523" s="14">
        <v>41193.110000027948</v>
      </c>
    </row>
    <row r="524" spans="1:4">
      <c r="A524" s="50">
        <v>43253</v>
      </c>
      <c r="B524" s="14">
        <v>192603.86</v>
      </c>
      <c r="C524" s="14">
        <v>151410.75000000003</v>
      </c>
      <c r="D524" s="14">
        <v>41349.510000027949</v>
      </c>
    </row>
    <row r="525" spans="1:4">
      <c r="A525" s="50">
        <v>43254</v>
      </c>
      <c r="B525" s="14">
        <v>192760.25999999998</v>
      </c>
      <c r="C525" s="14">
        <v>151350.87000000002</v>
      </c>
      <c r="D525" s="14">
        <v>41657.91000002795</v>
      </c>
    </row>
    <row r="526" spans="1:4">
      <c r="A526" s="50">
        <v>43255</v>
      </c>
      <c r="B526" s="14">
        <v>192912.77999999997</v>
      </c>
      <c r="C526" s="14">
        <v>151314.87000000002</v>
      </c>
      <c r="D526" s="14">
        <v>50734.150000027948</v>
      </c>
    </row>
    <row r="527" spans="1:4">
      <c r="A527" s="50">
        <v>43256</v>
      </c>
      <c r="B527" s="14">
        <v>197412.61999999997</v>
      </c>
      <c r="C527" s="14">
        <v>150209.23000000004</v>
      </c>
      <c r="D527" s="14">
        <v>58350.570000027088</v>
      </c>
    </row>
    <row r="528" spans="1:4">
      <c r="A528" s="50">
        <v>43257</v>
      </c>
      <c r="B528" s="14">
        <v>190800</v>
      </c>
      <c r="C528" s="14">
        <v>159736.58000000002</v>
      </c>
      <c r="D528" s="14">
        <v>31063.420000026192</v>
      </c>
    </row>
    <row r="529" spans="1:4">
      <c r="A529" s="50">
        <v>43258</v>
      </c>
      <c r="B529" s="14">
        <v>190800</v>
      </c>
      <c r="C529" s="14">
        <v>156476.40000000002</v>
      </c>
      <c r="D529" s="14">
        <v>35362.990000026155</v>
      </c>
    </row>
    <row r="530" spans="1:4">
      <c r="A530" s="50">
        <v>43259</v>
      </c>
      <c r="B530" s="14">
        <v>191839.39</v>
      </c>
      <c r="C530" s="14">
        <v>130512.72</v>
      </c>
      <c r="D530" s="14">
        <v>68636.090000026568</v>
      </c>
    </row>
    <row r="531" spans="1:4">
      <c r="A531" s="50">
        <v>43260</v>
      </c>
      <c r="B531" s="14">
        <v>199148.81000000003</v>
      </c>
      <c r="C531" s="14">
        <v>123687.40000000001</v>
      </c>
      <c r="D531" s="14">
        <v>85133.730000026568</v>
      </c>
    </row>
    <row r="532" spans="1:4">
      <c r="A532" s="50">
        <v>43261</v>
      </c>
      <c r="B532" s="14">
        <v>208821.13000000003</v>
      </c>
      <c r="C532" s="14">
        <v>118551.31</v>
      </c>
      <c r="D532" s="14">
        <v>97470.740000026562</v>
      </c>
    </row>
    <row r="533" spans="1:4">
      <c r="A533" s="50">
        <v>43262</v>
      </c>
      <c r="B533" s="14">
        <v>216022.05000000005</v>
      </c>
      <c r="C533" s="14">
        <v>117091.26999999999</v>
      </c>
      <c r="D533" s="14">
        <v>100430.99000002701</v>
      </c>
    </row>
    <row r="534" spans="1:4">
      <c r="A534" s="50">
        <v>43263</v>
      </c>
      <c r="B534" s="14">
        <v>217492.81000000003</v>
      </c>
      <c r="C534" s="14">
        <v>117091.26999999999</v>
      </c>
      <c r="D534" s="14">
        <v>103358.90000002683</v>
      </c>
    </row>
    <row r="535" spans="1:4">
      <c r="A535" s="50">
        <v>43264</v>
      </c>
      <c r="B535" s="14">
        <v>198800.86000000002</v>
      </c>
      <c r="C535" s="14">
        <v>110651.46999999999</v>
      </c>
      <c r="D535" s="14">
        <v>89585.430000030028</v>
      </c>
    </row>
    <row r="536" spans="1:4">
      <c r="A536" s="50">
        <v>43265</v>
      </c>
      <c r="B536" s="14">
        <v>191785.14000000004</v>
      </c>
      <c r="C536" s="14">
        <v>140987.92999999996</v>
      </c>
      <c r="D536" s="14">
        <v>52496.950000031065</v>
      </c>
    </row>
    <row r="537" spans="1:4">
      <c r="A537" s="50">
        <v>43266</v>
      </c>
      <c r="B537" s="14">
        <v>193442.58000000005</v>
      </c>
      <c r="C537" s="14">
        <v>120264.64000000001</v>
      </c>
      <c r="D537" s="14">
        <v>73177.940000030474</v>
      </c>
    </row>
    <row r="538" spans="1:4">
      <c r="A538" s="50">
        <v>43267</v>
      </c>
      <c r="B538" s="14">
        <v>193442.58000000005</v>
      </c>
      <c r="C538" s="14">
        <v>119239.84000000001</v>
      </c>
      <c r="D538" s="14">
        <v>74202.740000030477</v>
      </c>
    </row>
    <row r="539" spans="1:4">
      <c r="A539" s="50">
        <v>43268</v>
      </c>
      <c r="B539" s="14">
        <v>193442.58000000005</v>
      </c>
      <c r="C539" s="14">
        <v>114773.98000000001</v>
      </c>
      <c r="D539" s="14">
        <v>78668.600000030478</v>
      </c>
    </row>
    <row r="540" spans="1:4">
      <c r="A540" s="50">
        <v>43269</v>
      </c>
      <c r="B540" s="14">
        <v>193442.58000000005</v>
      </c>
      <c r="C540" s="14">
        <v>107897.74</v>
      </c>
      <c r="D540" s="14">
        <v>86683.640000030486</v>
      </c>
    </row>
    <row r="541" spans="1:4">
      <c r="A541" s="50">
        <v>43270</v>
      </c>
      <c r="B541" s="14">
        <v>168189.94</v>
      </c>
      <c r="C541" s="14">
        <v>177430.19999999992</v>
      </c>
      <c r="D541" s="14">
        <v>-9240.2599999717495</v>
      </c>
    </row>
    <row r="542" spans="1:4">
      <c r="A542" s="50">
        <v>43271</v>
      </c>
      <c r="B542" s="14">
        <v>168189.94</v>
      </c>
      <c r="C542" s="14">
        <v>170143.17999999991</v>
      </c>
      <c r="D542" s="14">
        <v>9956.7400000002253</v>
      </c>
    </row>
    <row r="543" spans="1:4">
      <c r="A543" s="50">
        <v>43272</v>
      </c>
      <c r="B543" s="14">
        <v>168189.94</v>
      </c>
      <c r="C543" s="14">
        <v>170143.17999999991</v>
      </c>
      <c r="D543" s="14">
        <v>0</v>
      </c>
    </row>
    <row r="544" spans="1:4">
      <c r="A544" s="50">
        <v>43273</v>
      </c>
      <c r="B544" s="14">
        <v>169262.13999999998</v>
      </c>
      <c r="C544" s="14">
        <v>145460.43999999997</v>
      </c>
      <c r="D544" s="14">
        <v>23957.100000028662</v>
      </c>
    </row>
    <row r="545" spans="1:4">
      <c r="A545" s="50">
        <v>43274</v>
      </c>
      <c r="B545" s="14">
        <v>169417.53999999998</v>
      </c>
      <c r="C545" s="14">
        <v>132621.03999999998</v>
      </c>
      <c r="D545" s="14">
        <v>36832.50000002866</v>
      </c>
    </row>
    <row r="546" spans="1:4">
      <c r="A546" s="50">
        <v>43275</v>
      </c>
      <c r="B546" s="14">
        <v>169453.53999999998</v>
      </c>
      <c r="C546" s="14">
        <v>104754.13999999998</v>
      </c>
      <c r="D546" s="14">
        <v>64709.400000028661</v>
      </c>
    </row>
    <row r="547" spans="1:4">
      <c r="A547" s="50">
        <v>43276</v>
      </c>
      <c r="B547" s="14">
        <v>169308.13999999998</v>
      </c>
      <c r="C547" s="14">
        <v>97089.76999999999</v>
      </c>
      <c r="D547" s="14">
        <v>84724.370000028284</v>
      </c>
    </row>
    <row r="548" spans="1:4">
      <c r="A548" s="50">
        <v>43277</v>
      </c>
      <c r="B548" s="14">
        <v>181814.13999999998</v>
      </c>
      <c r="C548" s="14">
        <v>97089.76999999999</v>
      </c>
      <c r="D548" s="14">
        <v>88871.090000028475</v>
      </c>
    </row>
    <row r="549" spans="1:4">
      <c r="A549" s="50">
        <v>43278</v>
      </c>
      <c r="B549" s="14">
        <v>173705.16999999998</v>
      </c>
      <c r="C549" s="14">
        <v>193526.68999999992</v>
      </c>
      <c r="D549" s="14">
        <v>-12615.689999997601</v>
      </c>
    </row>
    <row r="550" spans="1:4">
      <c r="A550" s="50">
        <v>43279</v>
      </c>
      <c r="B550" s="14">
        <v>173705.16999999998</v>
      </c>
      <c r="C550" s="14">
        <v>144494.82999999999</v>
      </c>
      <c r="D550" s="14">
        <v>29210.340000030897</v>
      </c>
    </row>
    <row r="551" spans="1:4">
      <c r="A551" s="50">
        <v>43280</v>
      </c>
      <c r="B551" s="14">
        <v>173695.16999999998</v>
      </c>
      <c r="C551" s="14">
        <v>140149.06</v>
      </c>
      <c r="D551" s="14">
        <v>39977.01000003131</v>
      </c>
    </row>
    <row r="552" spans="1:4">
      <c r="A552" s="50">
        <v>43281</v>
      </c>
      <c r="B552" s="14">
        <v>180126.06999999998</v>
      </c>
      <c r="C552" s="14">
        <v>45022.05999999999</v>
      </c>
      <c r="D552" s="14">
        <v>182760.74000003096</v>
      </c>
    </row>
    <row r="553" spans="1:4">
      <c r="A553" s="50">
        <v>43282</v>
      </c>
      <c r="B553" s="14">
        <v>227782.8</v>
      </c>
      <c r="C553" s="14">
        <v>30147.160000000007</v>
      </c>
      <c r="D553" s="14">
        <v>205075.99000003096</v>
      </c>
    </row>
    <row r="554" spans="1:4">
      <c r="A554" s="50">
        <v>43283</v>
      </c>
      <c r="B554" s="14">
        <v>235223.15</v>
      </c>
      <c r="C554" s="14">
        <v>26857.850000000006</v>
      </c>
      <c r="D554" s="14">
        <v>208365.30000003095</v>
      </c>
    </row>
    <row r="555" spans="1:4">
      <c r="A555" s="50">
        <v>43284</v>
      </c>
      <c r="B555" s="14">
        <v>227718.68</v>
      </c>
      <c r="C555" s="14">
        <v>35746.35</v>
      </c>
      <c r="D555" s="14">
        <v>197601.15000003236</v>
      </c>
    </row>
    <row r="556" spans="1:4">
      <c r="A556" s="50">
        <v>43285</v>
      </c>
      <c r="B556" s="14">
        <v>233347.5</v>
      </c>
      <c r="C556" s="14">
        <v>35451.96</v>
      </c>
      <c r="D556" s="14">
        <v>219213.97000003236</v>
      </c>
    </row>
    <row r="557" spans="1:4">
      <c r="A557" s="50">
        <v>43286</v>
      </c>
      <c r="B557" s="14">
        <v>254665.93</v>
      </c>
      <c r="C557" s="14">
        <v>23284.259999999995</v>
      </c>
      <c r="D557" s="14">
        <v>237322.47000003236</v>
      </c>
    </row>
    <row r="558" spans="1:4">
      <c r="A558" s="50">
        <v>43287</v>
      </c>
      <c r="B558" s="14">
        <v>260606.72999999998</v>
      </c>
      <c r="C558" s="14">
        <v>5489.48</v>
      </c>
      <c r="D558" s="14">
        <v>256960.86000003255</v>
      </c>
    </row>
    <row r="559" spans="1:4">
      <c r="A559" s="50">
        <v>43288</v>
      </c>
      <c r="B559" s="14">
        <v>262450.33999999997</v>
      </c>
      <c r="C559" s="14">
        <v>4917.4799999999996</v>
      </c>
      <c r="D559" s="14">
        <v>262658.26000003255</v>
      </c>
    </row>
    <row r="560" spans="1:4">
      <c r="A560" s="50">
        <v>43289</v>
      </c>
      <c r="B560" s="14">
        <v>267575.74</v>
      </c>
      <c r="C560" s="14">
        <v>4823.8799999999992</v>
      </c>
      <c r="D560" s="14">
        <v>281661.74000003253</v>
      </c>
    </row>
    <row r="561" spans="1:4">
      <c r="A561" s="50">
        <v>43290</v>
      </c>
      <c r="B561" s="14">
        <v>286485.62</v>
      </c>
      <c r="C561" s="14">
        <v>387.09999999999997</v>
      </c>
      <c r="D561" s="14">
        <v>291358.18000003253</v>
      </c>
    </row>
    <row r="562" spans="1:4">
      <c r="A562" s="50">
        <v>43291</v>
      </c>
      <c r="B562" s="14">
        <v>266863.27</v>
      </c>
      <c r="C562" s="14">
        <v>68317.280000000013</v>
      </c>
      <c r="D562" s="14">
        <v>198623.99000003224</v>
      </c>
    </row>
    <row r="563" spans="1:4">
      <c r="A563" s="50">
        <v>43292</v>
      </c>
      <c r="B563" s="14">
        <v>217042.27</v>
      </c>
      <c r="C563" s="14">
        <v>55759.159999999996</v>
      </c>
      <c r="D563" s="14">
        <v>164094.49000003198</v>
      </c>
    </row>
    <row r="564" spans="1:4">
      <c r="A564" s="50">
        <v>43293</v>
      </c>
      <c r="B564" s="14">
        <v>219853.65</v>
      </c>
      <c r="C564" s="14">
        <v>40112.709999999992</v>
      </c>
      <c r="D564" s="14">
        <v>188929.53000003198</v>
      </c>
    </row>
    <row r="565" spans="1:4">
      <c r="A565" s="50">
        <v>43294</v>
      </c>
      <c r="B565" s="14">
        <v>229042.24</v>
      </c>
      <c r="C565" s="14">
        <v>21916.22</v>
      </c>
      <c r="D565" s="14">
        <v>209255.19000003231</v>
      </c>
    </row>
    <row r="566" spans="1:4">
      <c r="A566" s="50">
        <v>43295</v>
      </c>
      <c r="B566" s="14">
        <v>231171.40999999997</v>
      </c>
      <c r="C566" s="14">
        <v>21323.97</v>
      </c>
      <c r="D566" s="14">
        <v>213881.36000003232</v>
      </c>
    </row>
    <row r="567" spans="1:4">
      <c r="A567" s="50">
        <v>43296</v>
      </c>
      <c r="B567" s="14">
        <v>235205.33</v>
      </c>
      <c r="C567" s="14">
        <v>303.97000000000003</v>
      </c>
      <c r="D567" s="14">
        <v>235292.36000003232</v>
      </c>
    </row>
    <row r="568" spans="1:4">
      <c r="A568" s="50">
        <v>43297</v>
      </c>
      <c r="B568" s="14">
        <v>230575.46</v>
      </c>
      <c r="C568" s="14">
        <v>688.51</v>
      </c>
      <c r="D568" s="14">
        <v>229886.95000003261</v>
      </c>
    </row>
    <row r="569" spans="1:4">
      <c r="A569" s="50">
        <v>43298</v>
      </c>
      <c r="B569" s="14">
        <v>225888.38</v>
      </c>
      <c r="C569" s="14">
        <v>23618.3</v>
      </c>
      <c r="D569" s="14">
        <v>209220.59000003364</v>
      </c>
    </row>
    <row r="570" spans="1:4">
      <c r="A570" s="50">
        <v>43299</v>
      </c>
      <c r="B570" s="14">
        <v>231245.95</v>
      </c>
      <c r="C570" s="14">
        <v>7629.88</v>
      </c>
      <c r="D570" s="14">
        <v>225834.35000003516</v>
      </c>
    </row>
    <row r="571" spans="1:4">
      <c r="A571" s="50">
        <v>43300</v>
      </c>
      <c r="B571" s="14">
        <v>233464.23000000004</v>
      </c>
      <c r="C571" s="14">
        <v>6591.17</v>
      </c>
      <c r="D571" s="14">
        <v>233933.60000003516</v>
      </c>
    </row>
    <row r="572" spans="1:4">
      <c r="A572" s="50">
        <v>43301</v>
      </c>
      <c r="B572" s="14">
        <v>240464.77000000005</v>
      </c>
      <c r="C572" s="14">
        <v>1914.76</v>
      </c>
      <c r="D572" s="14">
        <v>239057.65000003515</v>
      </c>
    </row>
    <row r="573" spans="1:4">
      <c r="A573" s="50">
        <v>43302</v>
      </c>
      <c r="B573" s="14">
        <v>240972.41000000006</v>
      </c>
      <c r="C573" s="14">
        <v>1914.76</v>
      </c>
      <c r="D573" s="14">
        <v>251175.45000003514</v>
      </c>
    </row>
    <row r="574" spans="1:4">
      <c r="A574" s="50">
        <v>43303</v>
      </c>
      <c r="B574" s="14">
        <v>253090.21000000005</v>
      </c>
      <c r="C574" s="14">
        <v>1914.76</v>
      </c>
      <c r="D574" s="14">
        <v>251868.55000003515</v>
      </c>
    </row>
    <row r="575" spans="1:4">
      <c r="A575" s="50">
        <v>43304</v>
      </c>
      <c r="B575" s="14">
        <v>253766.81000000006</v>
      </c>
      <c r="C575" s="14">
        <v>1914.76</v>
      </c>
      <c r="D575" s="14">
        <v>269391.21000003512</v>
      </c>
    </row>
    <row r="576" spans="1:4">
      <c r="A576" s="50">
        <v>43305</v>
      </c>
      <c r="B576" s="14">
        <v>237417.87000000002</v>
      </c>
      <c r="C576" s="14">
        <v>21421.470000000005</v>
      </c>
      <c r="D576" s="14">
        <v>215996.4000000353</v>
      </c>
    </row>
    <row r="577" spans="1:4">
      <c r="A577" s="50">
        <v>43306</v>
      </c>
      <c r="B577" s="14">
        <v>237417.87000000002</v>
      </c>
      <c r="C577" s="14">
        <v>11714.89</v>
      </c>
      <c r="D577" s="14">
        <v>253431.01000003528</v>
      </c>
    </row>
    <row r="578" spans="1:4">
      <c r="A578" s="50">
        <v>43307</v>
      </c>
      <c r="B578" s="14">
        <v>263817.36000000004</v>
      </c>
      <c r="C578" s="14">
        <v>3579.9700000000003</v>
      </c>
      <c r="D578" s="14">
        <v>260307.39000003529</v>
      </c>
    </row>
    <row r="579" spans="1:4">
      <c r="A579" s="50">
        <v>43308</v>
      </c>
      <c r="B579" s="14">
        <v>263887.36000000004</v>
      </c>
      <c r="C579" s="14">
        <v>23043.23</v>
      </c>
      <c r="D579" s="14">
        <v>243650.64000003564</v>
      </c>
    </row>
    <row r="580" spans="1:4">
      <c r="A580" s="50">
        <v>43309</v>
      </c>
      <c r="B580" s="14">
        <v>266693.87000000005</v>
      </c>
      <c r="C580" s="14">
        <v>21741.23</v>
      </c>
      <c r="D580" s="14">
        <v>260496.27000003564</v>
      </c>
    </row>
    <row r="581" spans="1:4">
      <c r="A581" s="50">
        <v>43310</v>
      </c>
      <c r="B581" s="14">
        <v>282237.49999999994</v>
      </c>
      <c r="C581" s="14">
        <v>21741.23</v>
      </c>
      <c r="D581" s="14">
        <v>263537.60000003566</v>
      </c>
    </row>
    <row r="582" spans="1:4">
      <c r="A582" s="50">
        <v>43311</v>
      </c>
      <c r="B582" s="14">
        <v>285278.82999999996</v>
      </c>
      <c r="C582" s="14">
        <v>30626.600000000002</v>
      </c>
      <c r="D582" s="14">
        <v>261217.67000003555</v>
      </c>
    </row>
    <row r="583" spans="1:4">
      <c r="A583" s="50">
        <v>43312</v>
      </c>
      <c r="B583" s="14">
        <v>265665.20000000007</v>
      </c>
      <c r="C583" s="14">
        <v>55936.74</v>
      </c>
      <c r="D583" s="14">
        <v>222008.06000003481</v>
      </c>
    </row>
    <row r="584" spans="1:4">
      <c r="A584" s="50">
        <v>43313</v>
      </c>
      <c r="B584" s="14">
        <v>277944.8</v>
      </c>
      <c r="C584" s="14">
        <v>47193.89</v>
      </c>
      <c r="D584" s="14">
        <v>231876.56000003481</v>
      </c>
    </row>
    <row r="585" spans="1:4">
      <c r="A585" s="50">
        <v>43314</v>
      </c>
      <c r="B585" s="14">
        <v>236349.63000000003</v>
      </c>
      <c r="C585" s="14">
        <v>71842.67</v>
      </c>
      <c r="D585" s="14">
        <v>167466.74000003739</v>
      </c>
    </row>
    <row r="586" spans="1:4">
      <c r="A586" s="50">
        <v>43315</v>
      </c>
      <c r="B586" s="14">
        <v>239309.41000000006</v>
      </c>
      <c r="C586" s="14">
        <v>60268.579999999994</v>
      </c>
      <c r="D586" s="14">
        <v>179576.27000003739</v>
      </c>
    </row>
    <row r="587" spans="1:4">
      <c r="A587" s="50">
        <v>43316</v>
      </c>
      <c r="B587" s="14">
        <v>239844.85000000006</v>
      </c>
      <c r="C587" s="14">
        <v>60268.579999999994</v>
      </c>
      <c r="D587" s="14">
        <v>179576.27000003739</v>
      </c>
    </row>
    <row r="588" spans="1:4">
      <c r="A588" s="50">
        <v>43317</v>
      </c>
      <c r="B588" s="14">
        <v>239844.85000000006</v>
      </c>
      <c r="C588" s="14">
        <v>44533.07</v>
      </c>
      <c r="D588" s="14">
        <v>195311.7800000374</v>
      </c>
    </row>
    <row r="589" spans="1:4">
      <c r="A589" s="50">
        <v>43318</v>
      </c>
      <c r="B589" s="14">
        <v>200500.23000000004</v>
      </c>
      <c r="C589" s="14">
        <v>53368.470000000008</v>
      </c>
      <c r="D589" s="14">
        <v>147131.76000003843</v>
      </c>
    </row>
    <row r="590" spans="1:4">
      <c r="A590" s="50">
        <v>43319</v>
      </c>
      <c r="B590" s="14">
        <v>200500.23000000004</v>
      </c>
      <c r="C590" s="14">
        <v>51870.26</v>
      </c>
      <c r="D590" s="14">
        <v>148629.97000003842</v>
      </c>
    </row>
    <row r="591" spans="1:4">
      <c r="A591" s="50">
        <v>43320</v>
      </c>
      <c r="B591" s="14">
        <v>198954.15000000005</v>
      </c>
      <c r="C591" s="14">
        <v>23780.94</v>
      </c>
      <c r="D591" s="14">
        <v>179579.2900000384</v>
      </c>
    </row>
    <row r="592" spans="1:4">
      <c r="A592" s="50">
        <v>43321</v>
      </c>
      <c r="B592" s="14">
        <v>203360.23000000004</v>
      </c>
      <c r="C592" s="14">
        <v>16184.7</v>
      </c>
      <c r="D592" s="14">
        <v>191015.53000003839</v>
      </c>
    </row>
    <row r="593" spans="1:4">
      <c r="A593" s="50">
        <v>43322</v>
      </c>
      <c r="B593" s="14">
        <v>207200.23000000004</v>
      </c>
      <c r="C593" s="14">
        <v>19209.689999999999</v>
      </c>
      <c r="D593" s="14">
        <v>188240.14000003794</v>
      </c>
    </row>
    <row r="594" spans="1:4">
      <c r="A594" s="50">
        <v>43323</v>
      </c>
      <c r="B594" s="14">
        <v>207449.83000000005</v>
      </c>
      <c r="C594" s="14">
        <v>19209.689999999999</v>
      </c>
      <c r="D594" s="14">
        <v>189027.48000003793</v>
      </c>
    </row>
    <row r="595" spans="1:4">
      <c r="A595" s="50">
        <v>43324</v>
      </c>
      <c r="B595" s="14">
        <v>208237.17000000004</v>
      </c>
      <c r="C595" s="14">
        <v>19209.689999999999</v>
      </c>
      <c r="D595" s="14">
        <v>189891.48000003793</v>
      </c>
    </row>
    <row r="596" spans="1:4">
      <c r="A596" s="50">
        <v>43325</v>
      </c>
      <c r="B596" s="14">
        <v>154126.56000000003</v>
      </c>
      <c r="C596" s="14">
        <v>1323.8899999999999</v>
      </c>
      <c r="D596" s="14">
        <v>153644.57000003854</v>
      </c>
    </row>
    <row r="597" spans="1:4">
      <c r="A597" s="50">
        <v>43326</v>
      </c>
      <c r="B597" s="14">
        <v>154968.46000000005</v>
      </c>
      <c r="C597" s="14">
        <v>57111.150000000009</v>
      </c>
      <c r="D597" s="14">
        <v>101715.43000003989</v>
      </c>
    </row>
    <row r="598" spans="1:4">
      <c r="A598" s="50">
        <v>43327</v>
      </c>
      <c r="B598" s="14">
        <v>158826.58000000007</v>
      </c>
      <c r="C598" s="14">
        <v>30594.460000000003</v>
      </c>
      <c r="D598" s="14">
        <v>129126.1200000399</v>
      </c>
    </row>
    <row r="599" spans="1:4">
      <c r="A599" s="50">
        <v>43328</v>
      </c>
      <c r="B599" s="14">
        <v>155148.48000000007</v>
      </c>
      <c r="C599" s="14">
        <v>36606.639999999992</v>
      </c>
      <c r="D599" s="14">
        <v>119788.84000004009</v>
      </c>
    </row>
    <row r="600" spans="1:4">
      <c r="A600" s="50">
        <v>43329</v>
      </c>
      <c r="B600" s="14">
        <v>156395.48000000007</v>
      </c>
      <c r="C600" s="14">
        <v>30183.179999999993</v>
      </c>
      <c r="D600" s="14">
        <v>127894.70000004009</v>
      </c>
    </row>
    <row r="601" spans="1:4">
      <c r="A601" s="50">
        <v>43330</v>
      </c>
      <c r="B601" s="14">
        <v>158077.88000000006</v>
      </c>
      <c r="C601" s="14">
        <v>29213.579999999994</v>
      </c>
      <c r="D601" s="14">
        <v>128864.30000004009</v>
      </c>
    </row>
    <row r="602" spans="1:4">
      <c r="A602" s="50">
        <v>43331</v>
      </c>
      <c r="B602" s="14">
        <v>158077.88000000006</v>
      </c>
      <c r="C602" s="14">
        <v>27197.579999999994</v>
      </c>
      <c r="D602" s="14">
        <v>131552.30000004009</v>
      </c>
    </row>
    <row r="603" spans="1:4">
      <c r="A603" s="50">
        <v>43332</v>
      </c>
      <c r="B603" s="14">
        <v>158749.88000000006</v>
      </c>
      <c r="C603" s="14">
        <v>21759.359999999997</v>
      </c>
      <c r="D603" s="14">
        <v>137249.72000003984</v>
      </c>
    </row>
    <row r="604" spans="1:4">
      <c r="A604" s="50">
        <v>43333</v>
      </c>
      <c r="B604" s="14">
        <v>159009.08000000007</v>
      </c>
      <c r="C604" s="14">
        <v>21710.049999999996</v>
      </c>
      <c r="D604" s="14">
        <v>143193.71000003983</v>
      </c>
    </row>
    <row r="605" spans="1:4">
      <c r="A605" s="50">
        <v>43334</v>
      </c>
      <c r="B605" s="14">
        <v>164903.76000000007</v>
      </c>
      <c r="C605" s="14">
        <v>30642.769999999997</v>
      </c>
      <c r="D605" s="14">
        <v>135260.59000003917</v>
      </c>
    </row>
    <row r="606" spans="1:4">
      <c r="A606" s="50">
        <v>43335</v>
      </c>
      <c r="B606" s="14">
        <v>147501.52000000002</v>
      </c>
      <c r="C606" s="14">
        <v>648085.84000000008</v>
      </c>
      <c r="D606" s="14">
        <v>-18992.949999998556</v>
      </c>
    </row>
    <row r="607" spans="1:4">
      <c r="A607" s="50">
        <v>43336</v>
      </c>
      <c r="B607" s="14">
        <v>150593.36000000002</v>
      </c>
      <c r="C607" s="14">
        <v>643214.82000000007</v>
      </c>
      <c r="D607" s="14">
        <v>-191.09999999962747</v>
      </c>
    </row>
    <row r="608" spans="1:4">
      <c r="A608" s="50">
        <v>43337</v>
      </c>
      <c r="B608" s="14">
        <v>154326.16</v>
      </c>
      <c r="C608" s="14">
        <v>636214.82000000007</v>
      </c>
      <c r="D608" s="14">
        <v>0</v>
      </c>
    </row>
    <row r="609" spans="1:4">
      <c r="A609" s="50">
        <v>43338</v>
      </c>
      <c r="B609" s="14">
        <v>155104.38</v>
      </c>
      <c r="C609" s="14">
        <v>636214.82000000007</v>
      </c>
      <c r="D609" s="14">
        <v>0</v>
      </c>
    </row>
    <row r="610" spans="1:4">
      <c r="A610" s="50">
        <v>43339</v>
      </c>
      <c r="B610" s="14">
        <v>136443</v>
      </c>
      <c r="C610" s="14">
        <v>634182.13000000012</v>
      </c>
      <c r="D610" s="14">
        <v>-19321.379999998957</v>
      </c>
    </row>
    <row r="611" spans="1:4">
      <c r="A611" s="50">
        <v>43340</v>
      </c>
      <c r="B611" s="14">
        <v>129385.96</v>
      </c>
      <c r="C611" s="14">
        <v>651483.41999999993</v>
      </c>
      <c r="D611" s="14">
        <v>-9689.1200000001481</v>
      </c>
    </row>
    <row r="612" spans="1:4">
      <c r="A612" s="50">
        <v>43341</v>
      </c>
      <c r="B612" s="14">
        <v>129287.64000000001</v>
      </c>
      <c r="C612" s="14">
        <v>647217.79999999981</v>
      </c>
      <c r="D612" s="14">
        <v>0</v>
      </c>
    </row>
    <row r="613" spans="1:4">
      <c r="A613" s="50">
        <v>43342</v>
      </c>
      <c r="B613" s="14">
        <v>147641.64000000001</v>
      </c>
      <c r="C613" s="14">
        <v>633969.35999999987</v>
      </c>
      <c r="D613" s="14">
        <v>0</v>
      </c>
    </row>
    <row r="614" spans="1:4">
      <c r="A614" s="50">
        <v>43343</v>
      </c>
      <c r="B614" s="14">
        <v>148367.49000000002</v>
      </c>
      <c r="C614" s="14">
        <v>628066.88</v>
      </c>
      <c r="D614" s="14">
        <v>-26.769999999367428</v>
      </c>
    </row>
    <row r="615" spans="1:4">
      <c r="A615" s="50">
        <v>43344</v>
      </c>
      <c r="B615" s="14">
        <v>162090.59000000003</v>
      </c>
      <c r="C615" s="14">
        <v>621646.53</v>
      </c>
      <c r="D615" s="14">
        <v>0</v>
      </c>
    </row>
    <row r="616" spans="1:4">
      <c r="A616" s="50">
        <v>43345</v>
      </c>
      <c r="B616" s="14">
        <v>162090.59000000003</v>
      </c>
      <c r="C616" s="14">
        <v>595473.09000000008</v>
      </c>
      <c r="D616" s="14">
        <v>0</v>
      </c>
    </row>
    <row r="617" spans="1:4">
      <c r="A617" s="50">
        <v>43346</v>
      </c>
      <c r="B617" s="14">
        <v>162090.59000000003</v>
      </c>
      <c r="C617" s="14">
        <v>32913.089999999997</v>
      </c>
      <c r="D617" s="14">
        <v>211213.10000004229</v>
      </c>
    </row>
    <row r="618" spans="1:4">
      <c r="A618" s="50">
        <v>43347</v>
      </c>
      <c r="B618" s="14">
        <v>244126.19000000003</v>
      </c>
      <c r="C618" s="14">
        <v>32913.089999999997</v>
      </c>
      <c r="D618" s="14">
        <v>211371.10000004229</v>
      </c>
    </row>
    <row r="619" spans="1:4">
      <c r="A619" s="50">
        <v>43348</v>
      </c>
      <c r="B619" s="14">
        <v>242537.46000000002</v>
      </c>
      <c r="C619" s="14">
        <v>62362.18</v>
      </c>
      <c r="D619" s="14">
        <v>181168.88000004308</v>
      </c>
    </row>
    <row r="620" spans="1:4">
      <c r="A620" s="50">
        <v>43349</v>
      </c>
      <c r="B620" s="14">
        <v>243531.06000000003</v>
      </c>
      <c r="C620" s="14">
        <v>42596.34</v>
      </c>
      <c r="D620" s="14">
        <v>201019.92000004309</v>
      </c>
    </row>
    <row r="621" spans="1:4">
      <c r="A621" s="50">
        <v>43350</v>
      </c>
      <c r="B621" s="14">
        <v>243616.26000000004</v>
      </c>
      <c r="C621" s="14">
        <v>23557.429999999997</v>
      </c>
      <c r="D621" s="14">
        <v>226054.63000004308</v>
      </c>
    </row>
    <row r="622" spans="1:4">
      <c r="A622" s="50">
        <v>43351</v>
      </c>
      <c r="B622" s="14">
        <v>249612.06000000003</v>
      </c>
      <c r="C622" s="14">
        <v>20397.399999999998</v>
      </c>
      <c r="D622" s="14">
        <v>229214.66000004308</v>
      </c>
    </row>
    <row r="623" spans="1:4">
      <c r="A623" s="50">
        <v>43352</v>
      </c>
      <c r="B623" s="14">
        <v>249612.06000000003</v>
      </c>
      <c r="C623" s="14">
        <v>20397.399999999998</v>
      </c>
      <c r="D623" s="14">
        <v>231880.99000004306</v>
      </c>
    </row>
    <row r="624" spans="1:4">
      <c r="A624" s="50">
        <v>43353</v>
      </c>
      <c r="B624" s="14">
        <v>252278.39</v>
      </c>
      <c r="C624" s="14">
        <v>20397.399999999998</v>
      </c>
      <c r="D624" s="14">
        <v>232503.60000004261</v>
      </c>
    </row>
    <row r="625" spans="1:4">
      <c r="A625" s="50">
        <v>43354</v>
      </c>
      <c r="B625" s="14">
        <v>252901.00000000003</v>
      </c>
      <c r="C625" s="14">
        <v>20552.309999999998</v>
      </c>
      <c r="D625" s="14">
        <v>232348.69000004246</v>
      </c>
    </row>
    <row r="626" spans="1:4">
      <c r="A626" s="50">
        <v>43355</v>
      </c>
      <c r="B626" s="14">
        <v>252901.00000000003</v>
      </c>
      <c r="C626" s="14">
        <v>20552.309999999998</v>
      </c>
      <c r="D626" s="14">
        <v>232473.49000004245</v>
      </c>
    </row>
    <row r="627" spans="1:4">
      <c r="A627" s="50">
        <v>43356</v>
      </c>
      <c r="B627" s="14">
        <v>253025.80000000002</v>
      </c>
      <c r="C627" s="14">
        <v>3546.61</v>
      </c>
      <c r="D627" s="14">
        <v>249725.35000004264</v>
      </c>
    </row>
    <row r="628" spans="1:4">
      <c r="A628" s="50">
        <v>43357</v>
      </c>
      <c r="B628" s="14">
        <v>253271.96000000002</v>
      </c>
      <c r="C628" s="14">
        <v>1891.09</v>
      </c>
      <c r="D628" s="14">
        <v>302429.75000004267</v>
      </c>
    </row>
    <row r="629" spans="1:4">
      <c r="A629" s="50">
        <v>43358</v>
      </c>
      <c r="B629" s="14">
        <v>304320.84000000003</v>
      </c>
      <c r="C629" s="14">
        <v>1675.01</v>
      </c>
      <c r="D629" s="14">
        <v>324477.77000004268</v>
      </c>
    </row>
    <row r="630" spans="1:4">
      <c r="A630" s="50">
        <v>43359</v>
      </c>
      <c r="B630" s="14">
        <v>326152.78000000003</v>
      </c>
      <c r="C630" s="14">
        <v>235.01</v>
      </c>
      <c r="D630" s="14">
        <v>336586.9700000427</v>
      </c>
    </row>
    <row r="631" spans="1:4">
      <c r="A631" s="50">
        <v>43360</v>
      </c>
      <c r="B631" s="14">
        <v>323068.39</v>
      </c>
      <c r="C631" s="14">
        <v>896.81</v>
      </c>
      <c r="D631" s="14">
        <v>322216.94000004302</v>
      </c>
    </row>
    <row r="632" spans="1:4">
      <c r="A632" s="50">
        <v>43361</v>
      </c>
      <c r="B632" s="14">
        <v>316019.98</v>
      </c>
      <c r="C632" s="14">
        <v>741.9</v>
      </c>
      <c r="D632" s="14">
        <v>315585.68000004301</v>
      </c>
    </row>
    <row r="633" spans="1:4">
      <c r="A633" s="50">
        <v>43362</v>
      </c>
      <c r="B633" s="14">
        <v>316327.57999999996</v>
      </c>
      <c r="C633" s="14">
        <v>80.099999999999994</v>
      </c>
      <c r="D633" s="14">
        <v>320934.46000004304</v>
      </c>
    </row>
    <row r="634" spans="1:4">
      <c r="A634" s="50">
        <v>43363</v>
      </c>
      <c r="B634" s="14">
        <v>321014.56000000006</v>
      </c>
      <c r="C634" s="14">
        <v>0</v>
      </c>
      <c r="D634" s="14">
        <v>324401.58000004268</v>
      </c>
    </row>
    <row r="635" spans="1:4">
      <c r="A635" s="50">
        <v>43364</v>
      </c>
      <c r="B635" s="14">
        <v>319965.88</v>
      </c>
      <c r="C635" s="14">
        <v>670.51</v>
      </c>
      <c r="D635" s="14">
        <v>320380.28000004386</v>
      </c>
    </row>
    <row r="636" spans="1:4">
      <c r="A636" s="50">
        <v>43365</v>
      </c>
      <c r="B636" s="14">
        <v>321050.79000000004</v>
      </c>
      <c r="C636" s="14">
        <v>670.51</v>
      </c>
      <c r="D636" s="14">
        <v>329947.70000004384</v>
      </c>
    </row>
    <row r="637" spans="1:4">
      <c r="A637" s="50">
        <v>43366</v>
      </c>
      <c r="B637" s="14">
        <v>330618.21000000002</v>
      </c>
      <c r="C637" s="14">
        <v>670.51</v>
      </c>
      <c r="D637" s="14">
        <v>336452.70000004384</v>
      </c>
    </row>
    <row r="638" spans="1:4">
      <c r="A638" s="50">
        <v>43367</v>
      </c>
      <c r="B638" s="14">
        <v>335323.21000000002</v>
      </c>
      <c r="C638" s="14">
        <v>9143.880000000001</v>
      </c>
      <c r="D638" s="14">
        <v>358915.40000004374</v>
      </c>
    </row>
    <row r="639" spans="1:4">
      <c r="A639" s="50">
        <v>43368</v>
      </c>
      <c r="B639" s="14">
        <v>368059.27999999991</v>
      </c>
      <c r="C639" s="14">
        <v>670.51</v>
      </c>
      <c r="D639" s="14">
        <v>376080.47000004374</v>
      </c>
    </row>
    <row r="640" spans="1:4">
      <c r="A640" s="50">
        <v>43369</v>
      </c>
      <c r="B640" s="14">
        <v>376750.97999999992</v>
      </c>
      <c r="C640" s="14">
        <v>670.51</v>
      </c>
      <c r="D640" s="14">
        <v>378395.11000004376</v>
      </c>
    </row>
    <row r="641" spans="1:4">
      <c r="A641" s="50">
        <v>43370</v>
      </c>
      <c r="B641" s="14">
        <v>379065.61999999994</v>
      </c>
      <c r="C641" s="14">
        <v>1206.0899999999999</v>
      </c>
      <c r="D641" s="14">
        <v>378967.97000004328</v>
      </c>
    </row>
    <row r="642" spans="1:4">
      <c r="A642" s="50">
        <v>43371</v>
      </c>
      <c r="B642" s="14">
        <v>379246.94</v>
      </c>
      <c r="C642" s="14">
        <v>235.8</v>
      </c>
      <c r="D642" s="14">
        <v>381059.14000004315</v>
      </c>
    </row>
    <row r="643" spans="1:4">
      <c r="A643" s="50">
        <v>43372</v>
      </c>
      <c r="B643" s="14">
        <v>381294.94</v>
      </c>
      <c r="C643" s="14">
        <v>235.8</v>
      </c>
      <c r="D643" s="14">
        <v>381069.94000004313</v>
      </c>
    </row>
    <row r="644" spans="1:4">
      <c r="A644" s="50">
        <v>43373</v>
      </c>
      <c r="B644" s="14">
        <v>380891.74</v>
      </c>
      <c r="C644" s="14">
        <v>318.60000000000002</v>
      </c>
      <c r="D644" s="14">
        <v>390097.98000004335</v>
      </c>
    </row>
    <row r="645" spans="1:4">
      <c r="A645" s="50">
        <v>43374</v>
      </c>
      <c r="B645" s="14">
        <v>390206.58</v>
      </c>
      <c r="C645" s="14">
        <v>26408.260000000002</v>
      </c>
      <c r="D645" s="14">
        <v>371238.67000004317</v>
      </c>
    </row>
    <row r="646" spans="1:4">
      <c r="A646" s="50">
        <v>43375</v>
      </c>
      <c r="B646" s="14">
        <v>397646.93</v>
      </c>
      <c r="C646" s="14">
        <v>17048.900000000001</v>
      </c>
      <c r="D646" s="14">
        <v>380598.03000004316</v>
      </c>
    </row>
    <row r="647" spans="1:4">
      <c r="A647" s="50">
        <v>43376</v>
      </c>
      <c r="B647" s="14">
        <v>396894.93</v>
      </c>
      <c r="C647" s="14">
        <v>17048.900000000001</v>
      </c>
      <c r="D647" s="14">
        <v>381246.03000004316</v>
      </c>
    </row>
    <row r="648" spans="1:4">
      <c r="A648" s="50">
        <v>43377</v>
      </c>
      <c r="B648" s="14">
        <v>398294.93</v>
      </c>
      <c r="C648" s="14">
        <v>14500.27</v>
      </c>
      <c r="D648" s="14">
        <v>390271.63000004314</v>
      </c>
    </row>
    <row r="649" spans="1:4">
      <c r="A649" s="50">
        <v>43378</v>
      </c>
      <c r="B649" s="14">
        <v>404771.89999999997</v>
      </c>
      <c r="C649" s="14">
        <v>502.34000000000003</v>
      </c>
      <c r="D649" s="14">
        <v>415853.21000004315</v>
      </c>
    </row>
    <row r="650" spans="1:4">
      <c r="A650" s="50">
        <v>43379</v>
      </c>
      <c r="B650" s="14">
        <v>416355.55</v>
      </c>
      <c r="C650" s="14">
        <v>382.8</v>
      </c>
      <c r="D650" s="14">
        <v>446173.71000004315</v>
      </c>
    </row>
    <row r="651" spans="1:4">
      <c r="A651" s="50">
        <v>43380</v>
      </c>
      <c r="B651" s="14">
        <v>446556.50999999989</v>
      </c>
      <c r="C651" s="14">
        <v>382.8</v>
      </c>
      <c r="D651" s="14">
        <v>464188.57000004314</v>
      </c>
    </row>
    <row r="652" spans="1:4">
      <c r="A652" s="50">
        <v>43381</v>
      </c>
      <c r="B652" s="14">
        <v>440450.03999999992</v>
      </c>
      <c r="C652" s="14">
        <v>33166.680000000008</v>
      </c>
      <c r="D652" s="14">
        <v>409888.36000004434</v>
      </c>
    </row>
    <row r="653" spans="1:4">
      <c r="A653" s="50">
        <v>43382</v>
      </c>
      <c r="B653" s="14">
        <v>443055.03999999992</v>
      </c>
      <c r="C653" s="14">
        <v>33166.680000000008</v>
      </c>
      <c r="D653" s="14">
        <v>410267.29000004433</v>
      </c>
    </row>
    <row r="654" spans="1:4">
      <c r="A654" s="50">
        <v>43383</v>
      </c>
      <c r="B654" s="14">
        <v>442385.96999999991</v>
      </c>
      <c r="C654" s="14">
        <v>30951.279999999999</v>
      </c>
      <c r="D654" s="14">
        <v>411499.49000004434</v>
      </c>
    </row>
    <row r="655" spans="1:4">
      <c r="A655" s="50">
        <v>43384</v>
      </c>
      <c r="B655" s="14">
        <v>438550.7699999999</v>
      </c>
      <c r="C655" s="14">
        <v>28881.3</v>
      </c>
      <c r="D655" s="14">
        <v>447954.20000004437</v>
      </c>
    </row>
    <row r="656" spans="1:4">
      <c r="A656" s="50">
        <v>43385</v>
      </c>
      <c r="B656" s="14">
        <v>476817.27999999991</v>
      </c>
      <c r="C656" s="14">
        <v>4448.1000000000004</v>
      </c>
      <c r="D656" s="14">
        <v>483751.72000004473</v>
      </c>
    </row>
    <row r="657" spans="1:4">
      <c r="A657" s="50">
        <v>43386</v>
      </c>
      <c r="B657" s="14">
        <v>488199.81999999989</v>
      </c>
      <c r="C657" s="14">
        <v>4448.1000000000004</v>
      </c>
      <c r="D657" s="14">
        <v>489420.46000004472</v>
      </c>
    </row>
    <row r="658" spans="1:4">
      <c r="A658" s="50">
        <v>43387</v>
      </c>
      <c r="B658" s="14">
        <v>493868.55999999988</v>
      </c>
      <c r="C658" s="14">
        <v>4168.5</v>
      </c>
      <c r="D658" s="14">
        <v>505919.55000004475</v>
      </c>
    </row>
    <row r="659" spans="1:4">
      <c r="A659" s="50">
        <v>43388</v>
      </c>
      <c r="B659" s="14">
        <v>510328.04999999987</v>
      </c>
      <c r="C659" s="14">
        <v>1262.75</v>
      </c>
      <c r="D659" s="14">
        <v>510195.46000004478</v>
      </c>
    </row>
    <row r="660" spans="1:4">
      <c r="A660" s="50">
        <v>43389</v>
      </c>
      <c r="B660" s="14">
        <v>504201.0799999999</v>
      </c>
      <c r="C660" s="14">
        <v>13867.480000000001</v>
      </c>
      <c r="D660" s="14">
        <v>501068.76000004442</v>
      </c>
    </row>
    <row r="661" spans="1:4">
      <c r="A661" s="50">
        <v>43390</v>
      </c>
      <c r="B661" s="14">
        <v>512961.23999999987</v>
      </c>
      <c r="C661" s="14">
        <v>72023.930000000008</v>
      </c>
      <c r="D661" s="14">
        <v>442924.57000004407</v>
      </c>
    </row>
    <row r="662" spans="1:4">
      <c r="A662" s="50">
        <v>43391</v>
      </c>
      <c r="B662" s="14">
        <v>514948.49999999988</v>
      </c>
      <c r="C662" s="14">
        <v>65321.36</v>
      </c>
      <c r="D662" s="14">
        <v>452941.58000004367</v>
      </c>
    </row>
    <row r="663" spans="1:4">
      <c r="A663" s="50">
        <v>43392</v>
      </c>
      <c r="B663" s="14">
        <v>518262.93999999983</v>
      </c>
      <c r="C663" s="14">
        <v>54697.799999999996</v>
      </c>
      <c r="D663" s="14">
        <v>514836.40000004368</v>
      </c>
    </row>
    <row r="664" spans="1:4">
      <c r="A664" s="50">
        <v>43393</v>
      </c>
      <c r="B664" s="14">
        <v>569534.19999999949</v>
      </c>
      <c r="C664" s="14">
        <v>54697.799999999996</v>
      </c>
      <c r="D664" s="14">
        <v>538853.10000004363</v>
      </c>
    </row>
    <row r="665" spans="1:4">
      <c r="A665" s="50">
        <v>43394</v>
      </c>
      <c r="B665" s="14">
        <v>593550.89999999944</v>
      </c>
      <c r="C665" s="14">
        <v>54697.799999999996</v>
      </c>
      <c r="D665" s="14">
        <v>540233.40000004368</v>
      </c>
    </row>
    <row r="666" spans="1:4">
      <c r="A666" s="50">
        <v>43395</v>
      </c>
      <c r="B666" s="14">
        <v>594032.38999999955</v>
      </c>
      <c r="C666" s="14">
        <v>64882.759999999995</v>
      </c>
      <c r="D666" s="14">
        <v>530903.9800000441</v>
      </c>
    </row>
    <row r="667" spans="1:4">
      <c r="A667" s="50">
        <v>43396</v>
      </c>
      <c r="B667" s="14">
        <v>574797.11999999965</v>
      </c>
      <c r="C667" s="14">
        <v>72596.209999999992</v>
      </c>
      <c r="D667" s="14">
        <v>502611.85000004643</v>
      </c>
    </row>
    <row r="668" spans="1:4">
      <c r="A668" s="50">
        <v>43397</v>
      </c>
      <c r="B668" s="14">
        <v>575172.05999999971</v>
      </c>
      <c r="C668" s="14">
        <v>74069.58</v>
      </c>
      <c r="D668" s="14">
        <v>501963.0300000463</v>
      </c>
    </row>
    <row r="669" spans="1:4">
      <c r="A669" s="50">
        <v>43398</v>
      </c>
      <c r="B669" s="14">
        <v>568180.08999999962</v>
      </c>
      <c r="C669" s="14">
        <v>68853.819999999992</v>
      </c>
      <c r="D669" s="14">
        <v>501835.8600000455</v>
      </c>
    </row>
    <row r="670" spans="1:4">
      <c r="A670" s="50">
        <v>43399</v>
      </c>
      <c r="B670" s="14">
        <v>570624.87999999966</v>
      </c>
      <c r="C670" s="14">
        <v>68853.819999999992</v>
      </c>
      <c r="D670" s="14">
        <v>502848.06000004569</v>
      </c>
    </row>
    <row r="671" spans="1:4">
      <c r="A671" s="50">
        <v>43400</v>
      </c>
      <c r="B671" s="14">
        <v>571701.87999999966</v>
      </c>
      <c r="C671" s="14">
        <v>68821.36</v>
      </c>
      <c r="D671" s="14">
        <v>503950.96000004571</v>
      </c>
    </row>
    <row r="672" spans="1:4">
      <c r="A672" s="50">
        <v>43401</v>
      </c>
      <c r="B672" s="14">
        <v>572772.31999999972</v>
      </c>
      <c r="C672" s="14">
        <v>68821.36</v>
      </c>
      <c r="D672" s="14">
        <v>505066.96000004571</v>
      </c>
    </row>
    <row r="673" spans="1:4">
      <c r="A673" s="50">
        <v>43402</v>
      </c>
      <c r="B673" s="14">
        <v>573888.31999999972</v>
      </c>
      <c r="C673" s="14">
        <v>68821.36</v>
      </c>
      <c r="D673" s="14">
        <v>507474.9400000457</v>
      </c>
    </row>
    <row r="674" spans="1:4">
      <c r="A674" s="50">
        <v>43403</v>
      </c>
      <c r="B674" s="14">
        <v>576296.2999999997</v>
      </c>
      <c r="C674" s="14">
        <v>68581.36</v>
      </c>
      <c r="D674" s="14">
        <v>512428.91000004567</v>
      </c>
    </row>
    <row r="675" spans="1:4">
      <c r="A675" s="50">
        <v>43404</v>
      </c>
      <c r="B675" s="14">
        <v>572640.76999999979</v>
      </c>
      <c r="C675" s="14">
        <v>63449.29</v>
      </c>
      <c r="D675" s="14">
        <v>513081.88000004564</v>
      </c>
    </row>
    <row r="676" spans="1:4">
      <c r="A676" s="50">
        <v>43405</v>
      </c>
      <c r="B676" s="14">
        <v>576531.16999999981</v>
      </c>
      <c r="C676" s="14">
        <v>63449.29</v>
      </c>
      <c r="D676" s="14">
        <v>521319.31000004563</v>
      </c>
    </row>
    <row r="677" spans="1:4">
      <c r="A677" s="50">
        <v>43406</v>
      </c>
      <c r="B677" s="14">
        <v>584768.59999999986</v>
      </c>
      <c r="C677" s="14">
        <v>63247.15</v>
      </c>
      <c r="D677" s="14">
        <v>549651.99000004539</v>
      </c>
    </row>
    <row r="678" spans="1:4">
      <c r="A678" s="50">
        <v>43407</v>
      </c>
      <c r="B678" s="14">
        <v>612899.13999999966</v>
      </c>
      <c r="C678" s="14">
        <v>62918.47</v>
      </c>
      <c r="D678" s="14">
        <v>562771.31000004534</v>
      </c>
    </row>
    <row r="679" spans="1:4">
      <c r="A679" s="50">
        <v>43408</v>
      </c>
      <c r="B679" s="14">
        <v>625689.7799999998</v>
      </c>
      <c r="C679" s="14">
        <v>13229.470000000001</v>
      </c>
      <c r="D679" s="14">
        <v>616051.61000004539</v>
      </c>
    </row>
    <row r="680" spans="1:4">
      <c r="A680" s="50">
        <v>43409</v>
      </c>
      <c r="B680" s="14">
        <v>590320.99999999977</v>
      </c>
      <c r="C680" s="14">
        <v>30393.53</v>
      </c>
      <c r="D680" s="14">
        <v>560879.97000004549</v>
      </c>
    </row>
    <row r="681" spans="1:4">
      <c r="A681" s="50">
        <v>43410</v>
      </c>
      <c r="B681" s="14">
        <v>591153.49999999977</v>
      </c>
      <c r="C681" s="14">
        <v>30741.26</v>
      </c>
      <c r="D681" s="14">
        <v>560412.24000004597</v>
      </c>
    </row>
    <row r="682" spans="1:4">
      <c r="A682" s="50">
        <v>43411</v>
      </c>
      <c r="B682" s="14">
        <v>591153.49999999977</v>
      </c>
      <c r="C682" s="14">
        <v>30393.53</v>
      </c>
      <c r="D682" s="14">
        <v>577240.770000046</v>
      </c>
    </row>
    <row r="683" spans="1:4">
      <c r="A683" s="50">
        <v>43412</v>
      </c>
      <c r="B683" s="14">
        <v>606929.94999999972</v>
      </c>
      <c r="C683" s="14">
        <v>30803.03</v>
      </c>
      <c r="D683" s="14">
        <v>576892.9800000455</v>
      </c>
    </row>
    <row r="684" spans="1:4">
      <c r="A684" s="50">
        <v>43413</v>
      </c>
      <c r="B684" s="14">
        <v>607762.88999999978</v>
      </c>
      <c r="C684" s="14">
        <v>40370.49</v>
      </c>
      <c r="D684" s="14">
        <v>568722.00000004435</v>
      </c>
    </row>
    <row r="685" spans="1:4">
      <c r="A685" s="50">
        <v>43414</v>
      </c>
      <c r="B685" s="14">
        <v>609092.48999999964</v>
      </c>
      <c r="C685" s="14">
        <v>40277.97</v>
      </c>
      <c r="D685" s="14">
        <v>574735.11000004434</v>
      </c>
    </row>
    <row r="686" spans="1:4">
      <c r="A686" s="50">
        <v>43415</v>
      </c>
      <c r="B686" s="14">
        <v>615013.07999999973</v>
      </c>
      <c r="C686" s="14">
        <v>10217.08</v>
      </c>
      <c r="D686" s="14">
        <v>604946.00000004435</v>
      </c>
    </row>
    <row r="687" spans="1:4">
      <c r="A687" s="50">
        <v>43416</v>
      </c>
      <c r="B687" s="14">
        <v>615163.07999999973</v>
      </c>
      <c r="C687" s="14">
        <v>10217.08</v>
      </c>
      <c r="D687" s="14">
        <v>609277.20000004431</v>
      </c>
    </row>
    <row r="688" spans="1:4">
      <c r="A688" s="50">
        <v>43417</v>
      </c>
      <c r="B688" s="14">
        <v>599858.40999999968</v>
      </c>
      <c r="C688" s="14">
        <v>13822.84</v>
      </c>
      <c r="D688" s="14">
        <v>586287.57000004721</v>
      </c>
    </row>
    <row r="689" spans="1:4">
      <c r="A689" s="50">
        <v>43418</v>
      </c>
      <c r="B689" s="14">
        <v>598115.40999999968</v>
      </c>
      <c r="C689" s="14">
        <v>34533.94</v>
      </c>
      <c r="D689" s="14">
        <v>948480.54000004358</v>
      </c>
    </row>
    <row r="690" spans="1:4">
      <c r="A690" s="50">
        <v>43419</v>
      </c>
      <c r="B690" s="14">
        <v>499407.77000000014</v>
      </c>
      <c r="C690" s="14">
        <v>132205.94</v>
      </c>
      <c r="D690" s="14">
        <v>375682.21000001999</v>
      </c>
    </row>
    <row r="691" spans="1:4">
      <c r="A691" s="50">
        <v>43420</v>
      </c>
      <c r="B691" s="14">
        <v>495375.67000000016</v>
      </c>
      <c r="C691" s="14">
        <v>134125.48000000001</v>
      </c>
      <c r="D691" s="14">
        <v>362206.19000002259</v>
      </c>
    </row>
    <row r="692" spans="1:4">
      <c r="A692" s="50">
        <v>43421</v>
      </c>
      <c r="B692" s="14">
        <v>496331.67000000016</v>
      </c>
      <c r="C692" s="14">
        <v>134125.48000000001</v>
      </c>
      <c r="D692" s="14">
        <v>368019.67000002257</v>
      </c>
    </row>
    <row r="693" spans="1:4">
      <c r="A693" s="50">
        <v>43422</v>
      </c>
      <c r="B693" s="14">
        <v>502145.15000000014</v>
      </c>
      <c r="C693" s="14">
        <v>129729.93999999999</v>
      </c>
      <c r="D693" s="14">
        <v>375768.22000002256</v>
      </c>
    </row>
    <row r="694" spans="1:4">
      <c r="A694" s="50">
        <v>43423</v>
      </c>
      <c r="B694" s="14">
        <v>505498.16000000015</v>
      </c>
      <c r="C694" s="14">
        <v>126168.9</v>
      </c>
      <c r="D694" s="14">
        <v>379337.23000002257</v>
      </c>
    </row>
    <row r="695" spans="1:4">
      <c r="A695" s="50">
        <v>43424</v>
      </c>
      <c r="B695" s="14">
        <v>505382.96000000014</v>
      </c>
      <c r="C695" s="14">
        <v>126495.9</v>
      </c>
      <c r="D695" s="14">
        <v>379801.46000002214</v>
      </c>
    </row>
    <row r="696" spans="1:4">
      <c r="A696" s="50">
        <v>43425</v>
      </c>
      <c r="B696" s="14">
        <v>427826.69000000006</v>
      </c>
      <c r="C696" s="14">
        <v>159108.9</v>
      </c>
      <c r="D696" s="14">
        <v>287730.82000002218</v>
      </c>
    </row>
    <row r="697" spans="1:4">
      <c r="A697" s="50">
        <v>43426</v>
      </c>
      <c r="B697" s="14">
        <v>446839.72000000009</v>
      </c>
      <c r="C697" s="14">
        <v>175028.21000000002</v>
      </c>
      <c r="D697" s="14">
        <v>272539.07000001793</v>
      </c>
    </row>
    <row r="698" spans="1:4">
      <c r="A698" s="50">
        <v>43427</v>
      </c>
      <c r="B698" s="14">
        <v>447567.28000000009</v>
      </c>
      <c r="C698" s="14">
        <v>145136.04</v>
      </c>
      <c r="D698" s="14">
        <v>303132.04000001721</v>
      </c>
    </row>
    <row r="699" spans="1:4">
      <c r="A699" s="50">
        <v>43428</v>
      </c>
      <c r="B699" s="14">
        <v>448268.08000000007</v>
      </c>
      <c r="C699" s="14">
        <v>145136.04</v>
      </c>
      <c r="D699" s="14">
        <v>303132.04000001721</v>
      </c>
    </row>
    <row r="700" spans="1:4">
      <c r="A700" s="50">
        <v>43429</v>
      </c>
      <c r="B700" s="14">
        <v>448268.08000000007</v>
      </c>
      <c r="C700" s="14">
        <v>130936.04000000001</v>
      </c>
      <c r="D700" s="14">
        <v>519960.50000001723</v>
      </c>
    </row>
    <row r="701" spans="1:4">
      <c r="A701" s="50">
        <v>43430</v>
      </c>
      <c r="B701" s="14">
        <v>650896.54000000015</v>
      </c>
      <c r="C701" s="14">
        <v>130936.04000000001</v>
      </c>
      <c r="D701" s="14">
        <v>519960.50000001723</v>
      </c>
    </row>
    <row r="702" spans="1:4">
      <c r="A702" s="50">
        <v>43431</v>
      </c>
      <c r="B702" s="14">
        <v>650896.54000000015</v>
      </c>
      <c r="C702" s="14">
        <v>130936.04000000001</v>
      </c>
      <c r="D702" s="14">
        <v>519989.19000001723</v>
      </c>
    </row>
    <row r="703" spans="1:4">
      <c r="A703" s="50">
        <v>43432</v>
      </c>
      <c r="B703" s="14">
        <v>432205.60000000003</v>
      </c>
      <c r="C703" s="14">
        <v>138886.75999999998</v>
      </c>
      <c r="D703" s="14">
        <v>293637.30000001774</v>
      </c>
    </row>
    <row r="704" spans="1:4">
      <c r="A704" s="50">
        <v>43433</v>
      </c>
      <c r="B704" s="14">
        <v>408337.35000000003</v>
      </c>
      <c r="C704" s="14">
        <v>140344.05999999997</v>
      </c>
      <c r="D704" s="14">
        <v>267993.29000002332</v>
      </c>
    </row>
    <row r="705" spans="1:4">
      <c r="A705" s="50">
        <v>43434</v>
      </c>
      <c r="B705" s="14">
        <v>408318.67000000004</v>
      </c>
      <c r="C705" s="14">
        <v>140114.41999999998</v>
      </c>
      <c r="D705" s="14">
        <v>276222.11000002286</v>
      </c>
    </row>
    <row r="706" spans="1:4">
      <c r="A706" s="50">
        <v>43435</v>
      </c>
      <c r="B706" s="14">
        <v>416336.53000000009</v>
      </c>
      <c r="C706" s="14">
        <v>140114.41999999998</v>
      </c>
      <c r="D706" s="14">
        <v>277242.11000002286</v>
      </c>
    </row>
    <row r="707" spans="1:4">
      <c r="A707" s="50">
        <v>43436</v>
      </c>
      <c r="B707" s="14">
        <v>417356.53000000009</v>
      </c>
      <c r="C707" s="14">
        <v>139414.41999999998</v>
      </c>
      <c r="D707" s="14">
        <v>279584.73000002286</v>
      </c>
    </row>
    <row r="708" spans="1:4">
      <c r="A708" s="50">
        <v>43437</v>
      </c>
      <c r="B708" s="14">
        <v>418999.15000000008</v>
      </c>
      <c r="C708" s="14">
        <v>130816.14</v>
      </c>
      <c r="D708" s="14">
        <v>290982.01000002283</v>
      </c>
    </row>
    <row r="709" spans="1:4">
      <c r="A709" s="50">
        <v>43438</v>
      </c>
      <c r="B709" s="14">
        <v>333281.30000000005</v>
      </c>
      <c r="C709" s="14">
        <v>35753.740000000005</v>
      </c>
      <c r="D709" s="14">
        <v>297527.56000002171</v>
      </c>
    </row>
    <row r="710" spans="1:4">
      <c r="A710" s="50">
        <v>43439</v>
      </c>
      <c r="B710" s="14">
        <v>311548.43000000005</v>
      </c>
      <c r="C710" s="14">
        <v>42084.540000000008</v>
      </c>
      <c r="D710" s="14">
        <v>269463.89000002062</v>
      </c>
    </row>
    <row r="711" spans="1:4">
      <c r="A711" s="50">
        <v>43440</v>
      </c>
      <c r="B711" s="14">
        <v>306055.03000000003</v>
      </c>
      <c r="C711" s="14">
        <v>104230.23000000003</v>
      </c>
      <c r="D711" s="14">
        <v>202140.58000002016</v>
      </c>
    </row>
    <row r="712" spans="1:4">
      <c r="A712" s="50">
        <v>43441</v>
      </c>
      <c r="B712" s="14">
        <v>304212.22000000003</v>
      </c>
      <c r="C712" s="14">
        <v>101999.21000000002</v>
      </c>
      <c r="D712" s="14">
        <v>203112.41000002032</v>
      </c>
    </row>
    <row r="713" spans="1:4">
      <c r="A713" s="50">
        <v>43442</v>
      </c>
      <c r="B713" s="14">
        <v>305111.62000000005</v>
      </c>
      <c r="C713" s="14">
        <v>90001.610000000015</v>
      </c>
      <c r="D713" s="14">
        <v>227207.21000002031</v>
      </c>
    </row>
    <row r="714" spans="1:4">
      <c r="A714" s="50">
        <v>43443</v>
      </c>
      <c r="B714" s="14">
        <v>317208.82000000007</v>
      </c>
      <c r="C714" s="14">
        <v>90001.610000000015</v>
      </c>
      <c r="D714" s="14">
        <v>227365.5500000203</v>
      </c>
    </row>
    <row r="715" spans="1:4">
      <c r="A715" s="50">
        <v>43444</v>
      </c>
      <c r="B715" s="14">
        <v>310541.20000000007</v>
      </c>
      <c r="C715" s="14">
        <v>68904.190000000017</v>
      </c>
      <c r="D715" s="14">
        <v>245541.8100000229</v>
      </c>
    </row>
    <row r="716" spans="1:4">
      <c r="A716" s="50">
        <v>43445</v>
      </c>
      <c r="B716" s="14">
        <v>314446.00000000006</v>
      </c>
      <c r="C716" s="14">
        <v>68105.210000000006</v>
      </c>
      <c r="D716" s="14">
        <v>248749.69000002291</v>
      </c>
    </row>
    <row r="717" spans="1:4">
      <c r="A717" s="50">
        <v>43446</v>
      </c>
      <c r="B717" s="14">
        <v>193109.17999999996</v>
      </c>
      <c r="C717" s="14">
        <v>73352.62</v>
      </c>
      <c r="D717" s="14">
        <v>122377.47000002209</v>
      </c>
    </row>
    <row r="718" spans="1:4">
      <c r="A718" s="50">
        <v>43447</v>
      </c>
      <c r="B718" s="14">
        <v>195331.08999999997</v>
      </c>
      <c r="C718" s="14">
        <v>39766.12000000001</v>
      </c>
      <c r="D718" s="14">
        <v>167132.43000002211</v>
      </c>
    </row>
    <row r="719" spans="1:4">
      <c r="A719" s="50">
        <v>43448</v>
      </c>
      <c r="B719" s="14">
        <v>206898.54999999996</v>
      </c>
      <c r="C719" s="14">
        <v>31567.59</v>
      </c>
      <c r="D719" s="14">
        <v>188378.15000002211</v>
      </c>
    </row>
    <row r="720" spans="1:4">
      <c r="A720" s="50">
        <v>43449</v>
      </c>
      <c r="B720" s="14">
        <v>219945.73999999996</v>
      </c>
      <c r="C720" s="14">
        <v>10539.79</v>
      </c>
      <c r="D720" s="14">
        <v>211814.9500000221</v>
      </c>
    </row>
    <row r="721" spans="1:4">
      <c r="A721" s="50">
        <v>43450</v>
      </c>
      <c r="B721" s="14">
        <v>222354.73999999996</v>
      </c>
      <c r="C721" s="14">
        <v>10539.79</v>
      </c>
      <c r="D721" s="14">
        <v>211814.9500000221</v>
      </c>
    </row>
    <row r="722" spans="1:4">
      <c r="A722" s="50">
        <v>43451</v>
      </c>
      <c r="B722" s="14">
        <v>216566.89999999997</v>
      </c>
      <c r="C722" s="14">
        <v>16151.609999999995</v>
      </c>
      <c r="D722" s="14">
        <v>201955.85000001636</v>
      </c>
    </row>
    <row r="723" spans="1:4">
      <c r="A723" s="50">
        <v>43452</v>
      </c>
      <c r="B723" s="14">
        <v>178364.46999999994</v>
      </c>
      <c r="C723" s="14">
        <v>57268.150000000016</v>
      </c>
      <c r="D723" s="14">
        <v>121315.97000001644</v>
      </c>
    </row>
    <row r="724" spans="1:4">
      <c r="A724" s="50">
        <v>43453</v>
      </c>
      <c r="B724" s="14">
        <v>178584.11999999994</v>
      </c>
      <c r="C724" s="14">
        <v>57288.550000000017</v>
      </c>
      <c r="D724" s="14">
        <v>130315.30000001726</v>
      </c>
    </row>
    <row r="725" spans="1:4">
      <c r="A725" s="50">
        <v>43454</v>
      </c>
      <c r="B725" s="14">
        <v>187603.84999999995</v>
      </c>
      <c r="C725" s="14">
        <v>56716.220000000023</v>
      </c>
      <c r="D725" s="14">
        <v>131997.57000001695</v>
      </c>
    </row>
    <row r="726" spans="1:4">
      <c r="A726" s="50">
        <v>43455</v>
      </c>
      <c r="B726" s="14">
        <v>179844.22999999995</v>
      </c>
      <c r="C726" s="14">
        <v>24134.910000000003</v>
      </c>
      <c r="D726" s="14">
        <v>172602.04000001631</v>
      </c>
    </row>
    <row r="727" spans="1:4">
      <c r="A727" s="50">
        <v>43456</v>
      </c>
      <c r="B727" s="14">
        <v>196736.94999999995</v>
      </c>
      <c r="C727" s="14">
        <v>22695.140000000003</v>
      </c>
      <c r="D727" s="14">
        <v>174041.8100000163</v>
      </c>
    </row>
    <row r="728" spans="1:4">
      <c r="A728" s="50">
        <v>43457</v>
      </c>
      <c r="B728" s="14">
        <v>196736.94999999995</v>
      </c>
      <c r="C728" s="14">
        <v>22597.920000000002</v>
      </c>
      <c r="D728" s="14">
        <v>174139.0300000163</v>
      </c>
    </row>
    <row r="729" spans="1:4">
      <c r="A729" s="50">
        <v>43458</v>
      </c>
      <c r="B729" s="14">
        <v>196736.94999999995</v>
      </c>
      <c r="C729" s="14">
        <v>17290.510000000002</v>
      </c>
      <c r="D729" s="14">
        <v>179446.4400000163</v>
      </c>
    </row>
    <row r="730" spans="1:4">
      <c r="A730" s="50">
        <v>43459</v>
      </c>
      <c r="B730" s="14">
        <v>196736.94999999995</v>
      </c>
      <c r="C730" s="14">
        <v>10197.39</v>
      </c>
      <c r="D730" s="14">
        <v>191814.9400000163</v>
      </c>
    </row>
    <row r="731" spans="1:4">
      <c r="A731" s="50">
        <v>43460</v>
      </c>
      <c r="B731" s="14">
        <v>202012.32999999996</v>
      </c>
      <c r="C731" s="14">
        <v>8866.8999999999978</v>
      </c>
      <c r="D731" s="14">
        <v>197367.83000001631</v>
      </c>
    </row>
    <row r="732" spans="1:4">
      <c r="A732" s="50">
        <v>43461</v>
      </c>
      <c r="B732" s="14">
        <v>206234.72999999995</v>
      </c>
      <c r="C732" s="14">
        <v>8866.8999999999978</v>
      </c>
      <c r="D732" s="14">
        <v>214651.34000001632</v>
      </c>
    </row>
    <row r="733" spans="1:4">
      <c r="A733" s="50">
        <v>43462</v>
      </c>
      <c r="B733" s="14">
        <v>202579.96999999997</v>
      </c>
      <c r="C733" s="14">
        <v>98623.999999999985</v>
      </c>
      <c r="D733" s="14">
        <v>129183.13000001715</v>
      </c>
    </row>
    <row r="734" spans="1:4">
      <c r="A734" s="50">
        <v>43463</v>
      </c>
      <c r="B734" s="14">
        <v>227807.12999999995</v>
      </c>
      <c r="C734" s="14">
        <v>99023.599999999991</v>
      </c>
      <c r="D734" s="14">
        <v>133235.33000001751</v>
      </c>
    </row>
    <row r="735" spans="1:4">
      <c r="A735" s="50">
        <v>43464</v>
      </c>
      <c r="B735" s="14">
        <v>232258.92999999993</v>
      </c>
      <c r="C735" s="14">
        <v>99023.599999999991</v>
      </c>
      <c r="D735" s="14">
        <v>137309.50000001752</v>
      </c>
    </row>
    <row r="736" spans="1:4">
      <c r="A736" s="50">
        <v>43465</v>
      </c>
      <c r="B736" s="14">
        <v>235093.09999999995</v>
      </c>
      <c r="C736" s="14">
        <v>119500.73</v>
      </c>
      <c r="D736" s="14">
        <v>183834.03000001737</v>
      </c>
    </row>
    <row r="737" spans="1:4">
      <c r="A737" s="50">
        <v>43466</v>
      </c>
      <c r="B737" s="14">
        <v>303334.75999999995</v>
      </c>
      <c r="C737" s="14">
        <v>119320.73</v>
      </c>
      <c r="D737" s="14">
        <v>184014.03000001737</v>
      </c>
    </row>
    <row r="738" spans="1:4">
      <c r="A738" s="50">
        <v>43467</v>
      </c>
      <c r="B738" s="14">
        <v>302761.90999999992</v>
      </c>
      <c r="C738" s="14">
        <v>93849.19</v>
      </c>
      <c r="D738" s="14">
        <v>218377.23000001625</v>
      </c>
    </row>
    <row r="739" spans="1:4">
      <c r="A739" s="50">
        <v>43468</v>
      </c>
      <c r="B739" s="14">
        <v>306399.81999999989</v>
      </c>
      <c r="C739" s="14">
        <v>98976.28</v>
      </c>
      <c r="D739" s="14">
        <v>207495.54000001663</v>
      </c>
    </row>
    <row r="740" spans="1:4">
      <c r="A740" s="50">
        <v>43469</v>
      </c>
      <c r="B740" s="14">
        <v>306471.81999999989</v>
      </c>
      <c r="C740" s="14">
        <v>98649.06</v>
      </c>
      <c r="D740" s="14">
        <v>215499.16000001729</v>
      </c>
    </row>
    <row r="741" spans="1:4">
      <c r="A741" s="50">
        <v>43470</v>
      </c>
      <c r="B741" s="14">
        <v>314148.21999999986</v>
      </c>
      <c r="C741" s="14">
        <v>98866.150000000009</v>
      </c>
      <c r="D741" s="14">
        <v>215528.09000001728</v>
      </c>
    </row>
    <row r="742" spans="1:4">
      <c r="A742" s="50">
        <v>43471</v>
      </c>
      <c r="B742" s="14">
        <v>314394.23999999987</v>
      </c>
      <c r="C742" s="14">
        <v>98866.150000000009</v>
      </c>
      <c r="D742" s="14">
        <v>215768.09000001728</v>
      </c>
    </row>
    <row r="743" spans="1:4">
      <c r="A743" s="50">
        <v>43472</v>
      </c>
      <c r="B743" s="14">
        <v>314634.23999999987</v>
      </c>
      <c r="C743" s="14">
        <v>52544.32</v>
      </c>
      <c r="D743" s="14">
        <v>290416.62000001711</v>
      </c>
    </row>
    <row r="744" spans="1:4">
      <c r="A744" s="50">
        <v>43473</v>
      </c>
      <c r="B744" s="14">
        <v>342960.93999999994</v>
      </c>
      <c r="C744" s="14">
        <v>52558.6</v>
      </c>
      <c r="D744" s="14">
        <v>290402.34000001778</v>
      </c>
    </row>
    <row r="745" spans="1:4">
      <c r="A745" s="50">
        <v>43474</v>
      </c>
      <c r="B745" s="14">
        <v>342960.93999999994</v>
      </c>
      <c r="C745" s="14">
        <v>14069.46</v>
      </c>
      <c r="D745" s="14">
        <v>330221.9000000176</v>
      </c>
    </row>
    <row r="746" spans="1:4">
      <c r="A746" s="50">
        <v>43475</v>
      </c>
      <c r="B746" s="14">
        <v>344291.35999999993</v>
      </c>
      <c r="C746" s="14">
        <v>38515.94</v>
      </c>
      <c r="D746" s="14">
        <v>311836.80000001698</v>
      </c>
    </row>
    <row r="747" spans="1:4">
      <c r="A747" s="50">
        <v>43476</v>
      </c>
      <c r="B747" s="14">
        <v>306698.06999999989</v>
      </c>
      <c r="C747" s="14">
        <v>47839.979999999996</v>
      </c>
      <c r="D747" s="14">
        <v>278123.01000001252</v>
      </c>
    </row>
    <row r="748" spans="1:4">
      <c r="A748" s="50">
        <v>43477</v>
      </c>
      <c r="B748" s="14">
        <v>325962.98999999987</v>
      </c>
      <c r="C748" s="14">
        <v>47839.979999999996</v>
      </c>
      <c r="D748" s="14">
        <v>348591.99000001251</v>
      </c>
    </row>
    <row r="749" spans="1:4">
      <c r="A749" s="50">
        <v>43478</v>
      </c>
      <c r="B749" s="14">
        <v>396431.96999999991</v>
      </c>
      <c r="C749" s="14">
        <v>40572.479999999996</v>
      </c>
      <c r="D749" s="14">
        <v>360602.16000001249</v>
      </c>
    </row>
    <row r="750" spans="1:4">
      <c r="A750" s="50">
        <v>43479</v>
      </c>
      <c r="B750" s="14">
        <v>401174.63999999984</v>
      </c>
      <c r="C750" s="14">
        <v>37813.629999999997</v>
      </c>
      <c r="D750" s="14">
        <v>366514.6100000125</v>
      </c>
    </row>
    <row r="751" spans="1:4">
      <c r="A751" s="50">
        <v>43480</v>
      </c>
      <c r="B751" s="14">
        <v>314176.0799999999</v>
      </c>
      <c r="C751" s="14">
        <v>47194.29</v>
      </c>
      <c r="D751" s="14">
        <v>338183.79000001034</v>
      </c>
    </row>
    <row r="752" spans="1:4">
      <c r="A752" s="50">
        <v>43481</v>
      </c>
      <c r="B752" s="14">
        <v>385378.0799999999</v>
      </c>
      <c r="C752" s="14">
        <v>54189.29</v>
      </c>
      <c r="D752" s="14">
        <v>357309.45000001031</v>
      </c>
    </row>
    <row r="753" spans="1:4">
      <c r="A753" s="50">
        <v>43482</v>
      </c>
      <c r="B753" s="14">
        <v>411437.71999999991</v>
      </c>
      <c r="C753" s="14">
        <v>53246.05</v>
      </c>
      <c r="D753" s="14">
        <v>445741.94000001083</v>
      </c>
    </row>
    <row r="754" spans="1:4">
      <c r="A754" s="50">
        <v>43483</v>
      </c>
      <c r="B754" s="14">
        <v>498987.98999999993</v>
      </c>
      <c r="C754" s="14">
        <v>46207.97</v>
      </c>
      <c r="D754" s="14">
        <v>453317.57000001083</v>
      </c>
    </row>
    <row r="755" spans="1:4">
      <c r="A755" s="50">
        <v>43484</v>
      </c>
      <c r="B755" s="14">
        <v>499525.53999999986</v>
      </c>
      <c r="C755" s="14">
        <v>10532.58</v>
      </c>
      <c r="D755" s="14">
        <v>490649.68000001082</v>
      </c>
    </row>
    <row r="756" spans="1:4">
      <c r="A756" s="50">
        <v>43485</v>
      </c>
      <c r="B756" s="14">
        <v>501182.25999999983</v>
      </c>
      <c r="C756" s="14">
        <v>9217.58</v>
      </c>
      <c r="D756" s="14">
        <v>500189.95000001084</v>
      </c>
    </row>
    <row r="757" spans="1:4">
      <c r="A757" s="50">
        <v>43486</v>
      </c>
      <c r="B757" s="14">
        <v>509382.05999999988</v>
      </c>
      <c r="C757" s="14">
        <v>9165.7899999999991</v>
      </c>
      <c r="D757" s="14">
        <v>500522.94000001025</v>
      </c>
    </row>
    <row r="758" spans="1:4">
      <c r="A758" s="50">
        <v>43487</v>
      </c>
      <c r="B758" s="14">
        <v>506889.72999999986</v>
      </c>
      <c r="C758" s="14">
        <v>7334.8</v>
      </c>
      <c r="D758" s="14">
        <v>500544.61000001</v>
      </c>
    </row>
    <row r="759" spans="1:4">
      <c r="A759" s="50">
        <v>43488</v>
      </c>
      <c r="B759" s="14">
        <v>506610.10999999987</v>
      </c>
      <c r="C759" s="14">
        <v>43315.360000000001</v>
      </c>
      <c r="D759" s="14">
        <v>463294.75000000873</v>
      </c>
    </row>
    <row r="760" spans="1:4">
      <c r="A760" s="50">
        <v>43489</v>
      </c>
      <c r="B760" s="14">
        <v>506610.10999999987</v>
      </c>
      <c r="C760" s="14">
        <v>43315.360000000001</v>
      </c>
      <c r="D760" s="14">
        <v>465706.75000000873</v>
      </c>
    </row>
    <row r="761" spans="1:4">
      <c r="A761" s="50">
        <v>43490</v>
      </c>
      <c r="B761" s="14">
        <v>509022.10999999987</v>
      </c>
      <c r="C761" s="14">
        <v>41829.599999999999</v>
      </c>
      <c r="D761" s="14">
        <v>467192.51000000874</v>
      </c>
    </row>
    <row r="762" spans="1:4">
      <c r="A762" s="50">
        <v>43491</v>
      </c>
      <c r="B762" s="14">
        <v>509022.10999999987</v>
      </c>
      <c r="C762" s="14">
        <v>41829.599999999999</v>
      </c>
      <c r="D762" s="14">
        <v>467432.51000000874</v>
      </c>
    </row>
    <row r="763" spans="1:4">
      <c r="A763" s="50">
        <v>43492</v>
      </c>
      <c r="B763" s="14">
        <v>509262.10999999987</v>
      </c>
      <c r="C763" s="14">
        <v>41829.599999999999</v>
      </c>
      <c r="D763" s="14">
        <v>467792.51000000874</v>
      </c>
    </row>
    <row r="764" spans="1:4">
      <c r="A764" s="50">
        <v>43493</v>
      </c>
      <c r="B764" s="14">
        <v>509622.10999999987</v>
      </c>
      <c r="C764" s="14">
        <v>53262.399999999994</v>
      </c>
      <c r="D764" s="14">
        <v>456767.71000000666</v>
      </c>
    </row>
    <row r="765" spans="1:4">
      <c r="A765" s="50">
        <v>43494</v>
      </c>
      <c r="B765" s="14">
        <v>510030.10999999987</v>
      </c>
      <c r="C765" s="14">
        <v>53098.1</v>
      </c>
      <c r="D765" s="14">
        <v>456932.01000000664</v>
      </c>
    </row>
    <row r="766" spans="1:4">
      <c r="A766" s="50">
        <v>43495</v>
      </c>
      <c r="B766" s="14">
        <v>494230.10999999987</v>
      </c>
      <c r="C766" s="14">
        <v>52195.63</v>
      </c>
      <c r="D766" s="14">
        <v>452696.00000000664</v>
      </c>
    </row>
    <row r="767" spans="1:4">
      <c r="A767" s="50">
        <v>43496</v>
      </c>
      <c r="B767" s="14">
        <v>504891.62999999983</v>
      </c>
      <c r="C767" s="14">
        <v>28989.93</v>
      </c>
      <c r="D767" s="14">
        <v>485550.57000000664</v>
      </c>
    </row>
    <row r="768" spans="1:4">
      <c r="A768" s="50">
        <v>43497</v>
      </c>
      <c r="B768" s="14">
        <v>514540.49999999983</v>
      </c>
      <c r="C768" s="14">
        <v>35989.93</v>
      </c>
      <c r="D768" s="14">
        <v>480450.15000000614</v>
      </c>
    </row>
    <row r="769" spans="1:4">
      <c r="A769" s="50">
        <v>43498</v>
      </c>
      <c r="B769" s="14">
        <v>516440.07999999978</v>
      </c>
      <c r="C769" s="14">
        <v>35989.93</v>
      </c>
      <c r="D769" s="14">
        <v>481690.89000000613</v>
      </c>
    </row>
    <row r="770" spans="1:4">
      <c r="A770" s="50">
        <v>43499</v>
      </c>
      <c r="B770" s="14">
        <v>517680.81999999977</v>
      </c>
      <c r="C770" s="14">
        <v>35332.97</v>
      </c>
      <c r="D770" s="14">
        <v>482558.21000000613</v>
      </c>
    </row>
    <row r="771" spans="1:4">
      <c r="A771" s="50">
        <v>43500</v>
      </c>
      <c r="B771" s="14">
        <v>454055.73999999987</v>
      </c>
      <c r="C771" s="14">
        <v>65983.759999999995</v>
      </c>
      <c r="D771" s="14">
        <v>388447.58000000753</v>
      </c>
    </row>
    <row r="772" spans="1:4">
      <c r="A772" s="50">
        <v>43501</v>
      </c>
      <c r="B772" s="14">
        <v>454431.33999999985</v>
      </c>
      <c r="C772" s="14">
        <v>51705.759999999995</v>
      </c>
      <c r="D772" s="14">
        <v>403197.08000000753</v>
      </c>
    </row>
    <row r="773" spans="1:4">
      <c r="A773" s="50">
        <v>43502</v>
      </c>
      <c r="B773" s="14">
        <v>454902.83999999985</v>
      </c>
      <c r="C773" s="14">
        <v>19374.960000000003</v>
      </c>
      <c r="D773" s="14">
        <v>435527.88000000751</v>
      </c>
    </row>
    <row r="774" spans="1:4">
      <c r="A774" s="50">
        <v>43503</v>
      </c>
      <c r="B774" s="14">
        <v>454902.83999999985</v>
      </c>
      <c r="C774" s="14">
        <v>19374.960000000003</v>
      </c>
      <c r="D774" s="14">
        <v>449680.69000000751</v>
      </c>
    </row>
    <row r="775" spans="1:4">
      <c r="A775" s="50">
        <v>43504</v>
      </c>
      <c r="B775" s="14">
        <v>469055.64999999979</v>
      </c>
      <c r="C775" s="14">
        <v>9134.92</v>
      </c>
      <c r="D775" s="14">
        <v>496255.58000000793</v>
      </c>
    </row>
    <row r="776" spans="1:4">
      <c r="A776" s="50">
        <v>43505</v>
      </c>
      <c r="B776" s="14">
        <v>505390.49999999977</v>
      </c>
      <c r="C776" s="14">
        <v>9462.4000000000015</v>
      </c>
      <c r="D776" s="14">
        <v>496261.28000000794</v>
      </c>
    </row>
    <row r="777" spans="1:4">
      <c r="A777" s="50">
        <v>43506</v>
      </c>
      <c r="B777" s="14">
        <v>505723.67999999976</v>
      </c>
      <c r="C777" s="14">
        <v>9462.4000000000015</v>
      </c>
      <c r="D777" s="14">
        <v>506679.28000000794</v>
      </c>
    </row>
    <row r="778" spans="1:4">
      <c r="A778" s="50">
        <v>43507</v>
      </c>
      <c r="B778" s="14">
        <v>516141.67999999976</v>
      </c>
      <c r="C778" s="14">
        <v>52521.43</v>
      </c>
      <c r="D778" s="14">
        <v>464284.25000000827</v>
      </c>
    </row>
    <row r="779" spans="1:4">
      <c r="A779" s="50">
        <v>43508</v>
      </c>
      <c r="B779" s="14">
        <v>485968.4099999998</v>
      </c>
      <c r="C779" s="14">
        <v>54276.04</v>
      </c>
      <c r="D779" s="14">
        <v>433266.41000000556</v>
      </c>
    </row>
    <row r="780" spans="1:4">
      <c r="A780" s="50">
        <v>43509</v>
      </c>
      <c r="B780" s="14">
        <v>487542.44999999978</v>
      </c>
      <c r="C780" s="14">
        <v>24170.039999999997</v>
      </c>
      <c r="D780" s="14">
        <v>463617.26000000554</v>
      </c>
    </row>
    <row r="781" spans="1:4">
      <c r="A781" s="50">
        <v>43510</v>
      </c>
      <c r="B781" s="14">
        <v>487880.91999999975</v>
      </c>
      <c r="C781" s="14">
        <v>23066.27</v>
      </c>
      <c r="D781" s="14">
        <v>466843.85000000469</v>
      </c>
    </row>
    <row r="782" spans="1:4">
      <c r="A782" s="50">
        <v>43511</v>
      </c>
      <c r="B782" s="14">
        <v>489910.11999999976</v>
      </c>
      <c r="C782" s="14">
        <v>1780.3700000000001</v>
      </c>
      <c r="D782" s="14">
        <v>488670.71000000468</v>
      </c>
    </row>
    <row r="783" spans="1:4">
      <c r="A783" s="50">
        <v>43512</v>
      </c>
      <c r="B783" s="14">
        <v>490451.07999999978</v>
      </c>
      <c r="C783" s="14">
        <v>56.8</v>
      </c>
      <c r="D783" s="14">
        <v>490394.28000000468</v>
      </c>
    </row>
    <row r="784" spans="1:4">
      <c r="A784" s="50">
        <v>43513</v>
      </c>
      <c r="B784" s="14">
        <v>490451.07999999978</v>
      </c>
      <c r="C784" s="14">
        <v>537.16</v>
      </c>
      <c r="D784" s="14">
        <v>495416.56000000529</v>
      </c>
    </row>
    <row r="785" spans="1:4">
      <c r="A785" s="50">
        <v>43514</v>
      </c>
      <c r="B785" s="14">
        <v>397707.01999999984</v>
      </c>
      <c r="C785" s="14">
        <v>37425.42</v>
      </c>
      <c r="D785" s="14">
        <v>360281.59999999864</v>
      </c>
    </row>
    <row r="786" spans="1:4">
      <c r="A786" s="50">
        <v>43515</v>
      </c>
      <c r="B786" s="14">
        <v>386420.14999999985</v>
      </c>
      <c r="C786" s="14">
        <v>46222.110000000022</v>
      </c>
      <c r="D786" s="14">
        <v>346406.5800000013</v>
      </c>
    </row>
    <row r="787" spans="1:4">
      <c r="A787" s="50">
        <v>43516</v>
      </c>
      <c r="B787" s="14">
        <v>392628.68999999989</v>
      </c>
      <c r="C787" s="14">
        <v>42136.710000000021</v>
      </c>
      <c r="D787" s="14">
        <v>350851.98000000132</v>
      </c>
    </row>
    <row r="788" spans="1:4">
      <c r="A788" s="50">
        <v>43517</v>
      </c>
      <c r="B788" s="14">
        <v>379835.44999999984</v>
      </c>
      <c r="C788" s="14">
        <v>42510.090000000004</v>
      </c>
      <c r="D788" s="14">
        <v>345286.15999999974</v>
      </c>
    </row>
    <row r="789" spans="1:4">
      <c r="A789" s="50">
        <v>43518</v>
      </c>
      <c r="B789" s="14">
        <v>302478.48999999987</v>
      </c>
      <c r="C789" s="14">
        <v>13480.65</v>
      </c>
      <c r="D789" s="14">
        <v>289658.70000000129</v>
      </c>
    </row>
    <row r="790" spans="1:4">
      <c r="A790" s="50">
        <v>43519</v>
      </c>
      <c r="B790" s="14">
        <v>303139.34999999986</v>
      </c>
      <c r="C790" s="14">
        <v>13111.289999999999</v>
      </c>
      <c r="D790" s="14">
        <v>290682.50000000128</v>
      </c>
    </row>
    <row r="791" spans="1:4">
      <c r="A791" s="50">
        <v>43520</v>
      </c>
      <c r="B791" s="14">
        <v>303793.78999999986</v>
      </c>
      <c r="C791" s="14">
        <v>12598.109999999999</v>
      </c>
      <c r="D791" s="14">
        <v>292584.01000000129</v>
      </c>
    </row>
    <row r="792" spans="1:4">
      <c r="A792" s="50">
        <v>43521</v>
      </c>
      <c r="B792" s="14">
        <v>305182.11999999988</v>
      </c>
      <c r="C792" s="14">
        <v>4045.68</v>
      </c>
      <c r="D792" s="14">
        <v>304585.0800000013</v>
      </c>
    </row>
    <row r="793" spans="1:4">
      <c r="A793" s="50">
        <v>43522</v>
      </c>
      <c r="B793" s="14">
        <v>260230.03999999998</v>
      </c>
      <c r="C793" s="14">
        <v>-371.04999999999978</v>
      </c>
      <c r="D793" s="14">
        <v>264164.24999999988</v>
      </c>
    </row>
    <row r="794" spans="1:4">
      <c r="A794" s="50">
        <v>43523</v>
      </c>
      <c r="B794" s="14">
        <v>263793.19999999995</v>
      </c>
      <c r="C794" s="14">
        <v>-222.3499999999998</v>
      </c>
      <c r="D794" s="14">
        <v>264015.54999999877</v>
      </c>
    </row>
    <row r="795" spans="1:4">
      <c r="A795" s="50">
        <v>43524</v>
      </c>
      <c r="B795" s="14">
        <v>263793.19999999995</v>
      </c>
      <c r="C795" s="14">
        <v>-320.65999999999968</v>
      </c>
      <c r="D795" s="14">
        <v>279162.20999999874</v>
      </c>
    </row>
    <row r="796" spans="1:4">
      <c r="A796" s="50">
        <v>43525</v>
      </c>
      <c r="B796" s="14">
        <v>278841.54999999987</v>
      </c>
      <c r="C796" s="14">
        <v>-320.65999999999968</v>
      </c>
      <c r="D796" s="14">
        <v>279462.20999999874</v>
      </c>
    </row>
    <row r="797" spans="1:4">
      <c r="A797" s="50">
        <v>43526</v>
      </c>
      <c r="B797" s="14">
        <v>279141.54999999987</v>
      </c>
      <c r="C797" s="14">
        <v>-320.65999999999968</v>
      </c>
      <c r="D797" s="14">
        <v>284680.19999999873</v>
      </c>
    </row>
    <row r="798" spans="1:4">
      <c r="A798" s="50">
        <v>43527</v>
      </c>
      <c r="B798" s="14">
        <v>284359.53999999986</v>
      </c>
      <c r="C798" s="14">
        <v>-320.65999999999968</v>
      </c>
      <c r="D798" s="14">
        <v>288780.88999999873</v>
      </c>
    </row>
    <row r="799" spans="1:4">
      <c r="A799" s="50">
        <v>43528</v>
      </c>
      <c r="B799" s="14">
        <v>288460.22999999986</v>
      </c>
      <c r="C799" s="14">
        <v>-2302.6600000000003</v>
      </c>
      <c r="D799" s="14">
        <v>291744.71999999875</v>
      </c>
    </row>
    <row r="800" spans="1:4">
      <c r="A800" s="50">
        <v>43529</v>
      </c>
      <c r="B800" s="14">
        <v>286792.42999999988</v>
      </c>
      <c r="C800" s="14">
        <v>7603.44</v>
      </c>
      <c r="D800" s="14">
        <v>293033.44999999844</v>
      </c>
    </row>
    <row r="801" spans="1:4">
      <c r="A801" s="50">
        <v>43530</v>
      </c>
      <c r="B801" s="14">
        <v>300636.88999999984</v>
      </c>
      <c r="C801" s="14">
        <v>7603.44</v>
      </c>
      <c r="D801" s="14">
        <v>293033.44999999844</v>
      </c>
    </row>
    <row r="802" spans="1:4">
      <c r="A802" s="50">
        <v>43531</v>
      </c>
      <c r="B802" s="14">
        <v>300636.88999999984</v>
      </c>
      <c r="C802" s="14">
        <v>7603.44</v>
      </c>
      <c r="D802" s="14">
        <v>297698.83999999845</v>
      </c>
    </row>
    <row r="803" spans="1:4">
      <c r="A803" s="50">
        <v>43532</v>
      </c>
      <c r="B803" s="14">
        <v>275409.15999999986</v>
      </c>
      <c r="C803" s="14">
        <v>38809.32</v>
      </c>
      <c r="D803" s="14">
        <v>237741.55999999598</v>
      </c>
    </row>
    <row r="804" spans="1:4">
      <c r="A804" s="50">
        <v>43533</v>
      </c>
      <c r="B804" s="14">
        <v>276550.87999999983</v>
      </c>
      <c r="C804" s="14">
        <v>38809.32</v>
      </c>
      <c r="D804" s="14">
        <v>237741.55999999598</v>
      </c>
    </row>
    <row r="805" spans="1:4">
      <c r="A805" s="50">
        <v>43534</v>
      </c>
      <c r="B805" s="14">
        <v>276550.87999999983</v>
      </c>
      <c r="C805" s="14">
        <v>38809.32</v>
      </c>
      <c r="D805" s="14">
        <v>238607.95999999598</v>
      </c>
    </row>
    <row r="806" spans="1:4">
      <c r="A806" s="50">
        <v>43535</v>
      </c>
      <c r="B806" s="14">
        <v>277405.67999999982</v>
      </c>
      <c r="C806" s="14">
        <v>33505.25</v>
      </c>
      <c r="D806" s="14">
        <v>245000.08999999636</v>
      </c>
    </row>
    <row r="807" spans="1:4">
      <c r="A807" s="50">
        <v>43536</v>
      </c>
      <c r="B807" s="14">
        <v>278324.33999999979</v>
      </c>
      <c r="C807" s="14">
        <v>33174.120000000003</v>
      </c>
      <c r="D807" s="14">
        <v>246888.73999999397</v>
      </c>
    </row>
    <row r="808" spans="1:4">
      <c r="A808" s="50">
        <v>43537</v>
      </c>
      <c r="B808" s="14">
        <v>278724.49999999983</v>
      </c>
      <c r="C808" s="14">
        <v>48526.799999999996</v>
      </c>
      <c r="D808" s="14">
        <v>230798.29999999068</v>
      </c>
    </row>
    <row r="809" spans="1:4">
      <c r="A809" s="50">
        <v>43538</v>
      </c>
      <c r="B809" s="14">
        <v>279325.0999999998</v>
      </c>
      <c r="C809" s="14">
        <v>38020.660000000003</v>
      </c>
      <c r="D809" s="14">
        <v>243015.49999999069</v>
      </c>
    </row>
    <row r="810" spans="1:4">
      <c r="A810" s="50">
        <v>43539</v>
      </c>
      <c r="B810" s="14">
        <v>281015.1599999998</v>
      </c>
      <c r="C810" s="14">
        <v>17030.66</v>
      </c>
      <c r="D810" s="14">
        <v>268789.28999999067</v>
      </c>
    </row>
    <row r="811" spans="1:4">
      <c r="A811" s="50">
        <v>43540</v>
      </c>
      <c r="B811" s="14">
        <v>285819.94999999978</v>
      </c>
      <c r="C811" s="14">
        <v>17030.66</v>
      </c>
      <c r="D811" s="14">
        <v>269534.15999999066</v>
      </c>
    </row>
    <row r="812" spans="1:4">
      <c r="A812" s="50">
        <v>43541</v>
      </c>
      <c r="B812" s="14">
        <v>286564.81999999977</v>
      </c>
      <c r="C812" s="14">
        <v>16574.11</v>
      </c>
      <c r="D812" s="14">
        <v>270362.04999999068</v>
      </c>
    </row>
    <row r="813" spans="1:4">
      <c r="A813" s="50">
        <v>43542</v>
      </c>
      <c r="B813" s="14">
        <v>285899.81999999977</v>
      </c>
      <c r="C813" s="14">
        <v>46326.85000000002</v>
      </c>
      <c r="D813" s="14">
        <v>240765.88999998663</v>
      </c>
    </row>
    <row r="814" spans="1:4">
      <c r="A814" s="50">
        <v>43543</v>
      </c>
      <c r="B814" s="14">
        <v>161173.54</v>
      </c>
      <c r="C814" s="14">
        <v>51090.310000000019</v>
      </c>
      <c r="D814" s="14">
        <v>115108.22999998648</v>
      </c>
    </row>
    <row r="815" spans="1:4">
      <c r="A815" s="50">
        <v>43544</v>
      </c>
      <c r="B815" s="14">
        <v>93211.51999999999</v>
      </c>
      <c r="C815" s="14">
        <v>53820.030000000021</v>
      </c>
      <c r="D815" s="14">
        <v>43872.209999987899</v>
      </c>
    </row>
    <row r="816" spans="1:4">
      <c r="A816" s="50">
        <v>43545</v>
      </c>
      <c r="B816" s="14">
        <v>97692.239999999991</v>
      </c>
      <c r="C816" s="14">
        <v>45087.530000000006</v>
      </c>
      <c r="D816" s="14">
        <v>52741.799999987903</v>
      </c>
    </row>
    <row r="817" spans="1:4">
      <c r="A817" s="50">
        <v>43546</v>
      </c>
      <c r="B817" s="14">
        <v>97829.329999999987</v>
      </c>
      <c r="C817" s="14">
        <v>22416.470000000005</v>
      </c>
      <c r="D817" s="14">
        <v>77248.029999987906</v>
      </c>
    </row>
    <row r="818" spans="1:4">
      <c r="A818" s="50">
        <v>43547</v>
      </c>
      <c r="B818" s="14">
        <v>99664.5</v>
      </c>
      <c r="C818" s="14">
        <v>22416.470000000005</v>
      </c>
      <c r="D818" s="14">
        <v>81974.889999987907</v>
      </c>
    </row>
    <row r="819" spans="1:4">
      <c r="A819" s="50">
        <v>43548</v>
      </c>
      <c r="B819" s="14">
        <v>104391.36</v>
      </c>
      <c r="C819" s="14">
        <v>22416.470000000005</v>
      </c>
      <c r="D819" s="14">
        <v>82443.389999987907</v>
      </c>
    </row>
    <row r="820" spans="1:4">
      <c r="A820" s="50">
        <v>43549</v>
      </c>
      <c r="B820" s="14">
        <v>82394.36</v>
      </c>
      <c r="C820" s="14">
        <v>39266.020000000004</v>
      </c>
      <c r="D820" s="14">
        <v>44585.019999991564</v>
      </c>
    </row>
    <row r="821" spans="1:4">
      <c r="A821" s="50">
        <v>43550</v>
      </c>
      <c r="B821" s="14">
        <v>83851.039999999994</v>
      </c>
      <c r="C821" s="14">
        <v>39035.020000000004</v>
      </c>
      <c r="D821" s="14">
        <v>46016.019999991564</v>
      </c>
    </row>
    <row r="822" spans="1:4">
      <c r="A822" s="50">
        <v>43551</v>
      </c>
      <c r="B822" s="14">
        <v>85051.04</v>
      </c>
      <c r="C822" s="14">
        <v>38627.020000000004</v>
      </c>
      <c r="D822" s="14">
        <v>46424.019999991564</v>
      </c>
    </row>
    <row r="823" spans="1:4">
      <c r="A823" s="50">
        <v>43552</v>
      </c>
      <c r="B823" s="14">
        <v>84031.039999999994</v>
      </c>
      <c r="C823" s="14">
        <v>39029.070000000007</v>
      </c>
      <c r="D823" s="14">
        <v>45948.569999991567</v>
      </c>
    </row>
    <row r="824" spans="1:4">
      <c r="A824" s="50">
        <v>43553</v>
      </c>
      <c r="B824" s="14">
        <v>84977.64</v>
      </c>
      <c r="C824" s="14">
        <v>37804.070000000007</v>
      </c>
      <c r="D824" s="14">
        <v>47963.509999991569</v>
      </c>
    </row>
    <row r="825" spans="1:4">
      <c r="A825" s="50">
        <v>43554</v>
      </c>
      <c r="B825" s="14">
        <v>85767.58</v>
      </c>
      <c r="C825" s="14">
        <v>37804.070000000007</v>
      </c>
      <c r="D825" s="14">
        <v>48417.129999991572</v>
      </c>
    </row>
    <row r="826" spans="1:4">
      <c r="A826" s="50">
        <v>43555</v>
      </c>
      <c r="B826" s="14">
        <v>86221.2</v>
      </c>
      <c r="C826" s="14">
        <v>37804.070000000007</v>
      </c>
      <c r="D826" s="14">
        <v>56781.639999991574</v>
      </c>
    </row>
    <row r="827" spans="1:4">
      <c r="A827" s="50">
        <v>43556</v>
      </c>
      <c r="B827" s="14">
        <v>93471.47</v>
      </c>
      <c r="C827" s="14">
        <v>67397.350000000006</v>
      </c>
      <c r="D827" s="14">
        <v>26677.839999991127</v>
      </c>
    </row>
    <row r="828" spans="1:4">
      <c r="A828" s="50">
        <v>43557</v>
      </c>
      <c r="B828" s="14">
        <v>94075.19</v>
      </c>
      <c r="C828" s="14">
        <v>67328.25</v>
      </c>
      <c r="D828" s="14">
        <v>26746.939999990533</v>
      </c>
    </row>
    <row r="829" spans="1:4">
      <c r="A829" s="50">
        <v>43558</v>
      </c>
      <c r="B829" s="14">
        <v>94075.19</v>
      </c>
      <c r="C829" s="14">
        <v>67536.38</v>
      </c>
      <c r="D829" s="14">
        <v>27816.409999990312</v>
      </c>
    </row>
    <row r="830" spans="1:4">
      <c r="A830" s="50">
        <v>43559</v>
      </c>
      <c r="B830" s="14">
        <v>95352.790000000008</v>
      </c>
      <c r="C830" s="14">
        <v>65673.98</v>
      </c>
      <c r="D830" s="14">
        <v>29732.929999990312</v>
      </c>
    </row>
    <row r="831" spans="1:4">
      <c r="A831" s="50">
        <v>43560</v>
      </c>
      <c r="B831" s="14">
        <v>95406.91</v>
      </c>
      <c r="C831" s="14">
        <v>56051.94</v>
      </c>
      <c r="D831" s="14">
        <v>41660.96999999031</v>
      </c>
    </row>
    <row r="832" spans="1:4">
      <c r="A832" s="50">
        <v>43561</v>
      </c>
      <c r="B832" s="14">
        <v>97712.91</v>
      </c>
      <c r="C832" s="14">
        <v>55954.720000000001</v>
      </c>
      <c r="D832" s="14">
        <v>52571.369999990304</v>
      </c>
    </row>
    <row r="833" spans="1:4">
      <c r="A833" s="50">
        <v>43562</v>
      </c>
      <c r="B833" s="14">
        <v>108526.09</v>
      </c>
      <c r="C833" s="14">
        <v>55055.72</v>
      </c>
      <c r="D833" s="14">
        <v>67314.359999990309</v>
      </c>
    </row>
    <row r="834" spans="1:4">
      <c r="A834" s="50">
        <v>43563</v>
      </c>
      <c r="B834" s="14">
        <v>122370.07999999999</v>
      </c>
      <c r="C834" s="14">
        <v>26519.68</v>
      </c>
      <c r="D834" s="14">
        <v>97550.399999990448</v>
      </c>
    </row>
    <row r="835" spans="1:4">
      <c r="A835" s="50">
        <v>43564</v>
      </c>
      <c r="B835" s="14">
        <v>124070.07999999999</v>
      </c>
      <c r="C835" s="14">
        <v>30843.67</v>
      </c>
      <c r="D835" s="14">
        <v>93766.409999990225</v>
      </c>
    </row>
    <row r="836" spans="1:4">
      <c r="A836" s="50">
        <v>43565</v>
      </c>
      <c r="B836" s="14">
        <v>124610.07999999999</v>
      </c>
      <c r="C836" s="14">
        <v>29077.599999999999</v>
      </c>
      <c r="D836" s="14">
        <v>95856.549999990224</v>
      </c>
    </row>
    <row r="837" spans="1:4">
      <c r="A837" s="50">
        <v>43566</v>
      </c>
      <c r="B837" s="14">
        <v>104409.84999999998</v>
      </c>
      <c r="C837" s="14">
        <v>25289.22</v>
      </c>
      <c r="D837" s="14">
        <v>82742.929999992528</v>
      </c>
    </row>
    <row r="838" spans="1:4">
      <c r="A838" s="50">
        <v>43567</v>
      </c>
      <c r="B838" s="14">
        <v>97239.039999999979</v>
      </c>
      <c r="C838" s="14">
        <v>79729.869999999981</v>
      </c>
      <c r="D838" s="14">
        <v>21970.309999990524</v>
      </c>
    </row>
    <row r="839" spans="1:4">
      <c r="A839" s="50">
        <v>43568</v>
      </c>
      <c r="B839" s="14">
        <v>101700.17999999998</v>
      </c>
      <c r="C839" s="14">
        <v>79729.869999999981</v>
      </c>
      <c r="D839" s="14">
        <v>21970.309999990524</v>
      </c>
    </row>
    <row r="840" spans="1:4">
      <c r="A840" s="50">
        <v>43569</v>
      </c>
      <c r="B840" s="14">
        <v>101700.17999999998</v>
      </c>
      <c r="C840" s="14">
        <v>79707.189999999988</v>
      </c>
      <c r="D840" s="14">
        <v>21992.989999990525</v>
      </c>
    </row>
    <row r="841" spans="1:4">
      <c r="A841" s="50">
        <v>43570</v>
      </c>
      <c r="B841" s="14">
        <v>101700.17999999998</v>
      </c>
      <c r="C841" s="14">
        <v>58639.089999999989</v>
      </c>
      <c r="D841" s="14">
        <v>47506.089999990523</v>
      </c>
    </row>
    <row r="842" spans="1:4">
      <c r="A842" s="50">
        <v>43571</v>
      </c>
      <c r="B842" s="14">
        <v>106145.17999999998</v>
      </c>
      <c r="C842" s="14">
        <v>58290.209999999992</v>
      </c>
      <c r="D842" s="14">
        <v>48135.069999990526</v>
      </c>
    </row>
    <row r="843" spans="1:4">
      <c r="A843" s="50">
        <v>43572</v>
      </c>
      <c r="B843" s="14">
        <v>106326.25999999998</v>
      </c>
      <c r="C843" s="14">
        <v>61926.010000000009</v>
      </c>
      <c r="D843" s="14">
        <v>47923.129999986129</v>
      </c>
    </row>
    <row r="844" spans="1:4">
      <c r="A844" s="50">
        <v>43573</v>
      </c>
      <c r="B844" s="14">
        <v>103568.93999999997</v>
      </c>
      <c r="C844" s="14">
        <v>71478.730000000025</v>
      </c>
      <c r="D844" s="14">
        <v>33777.769999985016</v>
      </c>
    </row>
    <row r="845" spans="1:4">
      <c r="A845" s="50">
        <v>43574</v>
      </c>
      <c r="B845" s="14">
        <v>105256.49999999999</v>
      </c>
      <c r="C845" s="14">
        <v>66728.410000000018</v>
      </c>
      <c r="D845" s="14">
        <v>41222.549999985014</v>
      </c>
    </row>
    <row r="846" spans="1:4">
      <c r="A846" s="50">
        <v>43575</v>
      </c>
      <c r="B846" s="14">
        <v>107950.95999999998</v>
      </c>
      <c r="C846" s="14">
        <v>66728.410000000018</v>
      </c>
      <c r="D846" s="14">
        <v>41222.549999985014</v>
      </c>
    </row>
    <row r="847" spans="1:4">
      <c r="A847" s="50">
        <v>43576</v>
      </c>
      <c r="B847" s="14">
        <v>107950.95999999998</v>
      </c>
      <c r="C847" s="14">
        <v>66728.410000000018</v>
      </c>
      <c r="D847" s="14">
        <v>64166.319999985019</v>
      </c>
    </row>
    <row r="848" spans="1:4">
      <c r="A848" s="50">
        <v>43577</v>
      </c>
      <c r="B848" s="14">
        <v>130894.72999999998</v>
      </c>
      <c r="C848" s="14">
        <v>52214.97</v>
      </c>
      <c r="D848" s="14">
        <v>78679.759999985021</v>
      </c>
    </row>
    <row r="849" spans="1:4">
      <c r="A849" s="50">
        <v>43578</v>
      </c>
      <c r="B849" s="14">
        <v>130637.50999999998</v>
      </c>
      <c r="C849" s="14">
        <v>30446.06</v>
      </c>
      <c r="D849" s="14">
        <v>100243.23999998473</v>
      </c>
    </row>
    <row r="850" spans="1:4">
      <c r="A850" s="50">
        <v>43579</v>
      </c>
      <c r="B850" s="14">
        <v>130689.29999999997</v>
      </c>
      <c r="C850" s="14">
        <v>22634.060000000005</v>
      </c>
      <c r="D850" s="14">
        <v>114524.43999998472</v>
      </c>
    </row>
    <row r="851" spans="1:4">
      <c r="A851" s="50">
        <v>43580</v>
      </c>
      <c r="B851" s="14">
        <v>137158.49999999997</v>
      </c>
      <c r="C851" s="14">
        <v>21589.559999999998</v>
      </c>
      <c r="D851" s="14">
        <v>121274.19999998555</v>
      </c>
    </row>
    <row r="852" spans="1:4">
      <c r="A852" s="50">
        <v>43581</v>
      </c>
      <c r="B852" s="14">
        <v>141379.29</v>
      </c>
      <c r="C852" s="14">
        <v>34507.949999999997</v>
      </c>
      <c r="D852" s="14">
        <v>112904.73999998427</v>
      </c>
    </row>
    <row r="853" spans="1:4">
      <c r="A853" s="50">
        <v>43582</v>
      </c>
      <c r="B853" s="14">
        <v>147412.69</v>
      </c>
      <c r="C853" s="14">
        <v>34135.050000000003</v>
      </c>
      <c r="D853" s="14">
        <v>147452.52999998428</v>
      </c>
    </row>
    <row r="854" spans="1:4">
      <c r="A854" s="50">
        <v>43583</v>
      </c>
      <c r="B854" s="14">
        <v>181587.58000000002</v>
      </c>
      <c r="C854" s="14">
        <v>33535.050000000003</v>
      </c>
      <c r="D854" s="14">
        <v>153092.04999998427</v>
      </c>
    </row>
    <row r="855" spans="1:4">
      <c r="A855" s="50">
        <v>43584</v>
      </c>
      <c r="B855" s="14">
        <v>175656.90000000002</v>
      </c>
      <c r="C855" s="14">
        <v>61645.880000000005</v>
      </c>
      <c r="D855" s="14">
        <v>127092.15999998496</v>
      </c>
    </row>
    <row r="856" spans="1:4">
      <c r="A856" s="50">
        <v>43585</v>
      </c>
      <c r="B856" s="14">
        <v>188738.04000000007</v>
      </c>
      <c r="C856" s="14">
        <v>55854.310000000005</v>
      </c>
      <c r="D856" s="14">
        <v>155211.40999998496</v>
      </c>
    </row>
    <row r="857" spans="1:4">
      <c r="A857" s="50">
        <v>43586</v>
      </c>
      <c r="B857" s="14">
        <v>211065.72000000003</v>
      </c>
      <c r="C857" s="14">
        <v>55854.310000000005</v>
      </c>
      <c r="D857" s="14">
        <v>178600.07999998497</v>
      </c>
    </row>
    <row r="858" spans="1:4">
      <c r="A858" s="50">
        <v>43587</v>
      </c>
      <c r="B858" s="14">
        <v>234345.79</v>
      </c>
      <c r="C858" s="14">
        <v>52920.92</v>
      </c>
      <c r="D858" s="14">
        <v>208016.38999998535</v>
      </c>
    </row>
    <row r="859" spans="1:4">
      <c r="A859" s="50">
        <v>43588</v>
      </c>
      <c r="B859" s="14">
        <v>260937.31</v>
      </c>
      <c r="C859" s="14">
        <v>57736.049999999996</v>
      </c>
      <c r="D859" s="14">
        <v>210725.56999998528</v>
      </c>
    </row>
    <row r="860" spans="1:4">
      <c r="A860" s="50">
        <v>43589</v>
      </c>
      <c r="B860" s="14">
        <v>268461.62</v>
      </c>
      <c r="C860" s="14">
        <v>53284.56</v>
      </c>
      <c r="D860" s="14">
        <v>222145.67999998527</v>
      </c>
    </row>
    <row r="861" spans="1:4">
      <c r="A861" s="50">
        <v>43590</v>
      </c>
      <c r="B861" s="14">
        <v>275430.24</v>
      </c>
      <c r="C861" s="14">
        <v>35296.819999999992</v>
      </c>
      <c r="D861" s="14">
        <v>243671.44999998529</v>
      </c>
    </row>
    <row r="862" spans="1:4">
      <c r="A862" s="50">
        <v>43591</v>
      </c>
      <c r="B862" s="14">
        <v>245710.02000000002</v>
      </c>
      <c r="C862" s="14">
        <v>27939.77</v>
      </c>
      <c r="D862" s="14">
        <v>223536.42999998573</v>
      </c>
    </row>
    <row r="863" spans="1:4">
      <c r="A863" s="50">
        <v>43592</v>
      </c>
      <c r="B863" s="14">
        <v>232341.88000000006</v>
      </c>
      <c r="C863" s="14">
        <v>29073.35</v>
      </c>
      <c r="D863" s="14">
        <v>209446.02999998536</v>
      </c>
    </row>
    <row r="864" spans="1:4">
      <c r="A864" s="50">
        <v>43593</v>
      </c>
      <c r="B864" s="14">
        <v>238519.38000000006</v>
      </c>
      <c r="C864" s="14">
        <v>29040.35</v>
      </c>
      <c r="D864" s="14">
        <v>212929.01999998535</v>
      </c>
    </row>
    <row r="865" spans="1:4">
      <c r="A865" s="50">
        <v>43594</v>
      </c>
      <c r="B865" s="14">
        <v>241554.87000000008</v>
      </c>
      <c r="C865" s="14">
        <v>41067.020000000004</v>
      </c>
      <c r="D865" s="14">
        <v>213300.79999998683</v>
      </c>
    </row>
    <row r="866" spans="1:4">
      <c r="A866" s="50">
        <v>43595</v>
      </c>
      <c r="B866" s="14">
        <v>254367.82000000007</v>
      </c>
      <c r="C866" s="14">
        <v>40436.210000000006</v>
      </c>
      <c r="D866" s="14">
        <v>225839.75999998683</v>
      </c>
    </row>
    <row r="867" spans="1:4">
      <c r="A867" s="50">
        <v>43596</v>
      </c>
      <c r="B867" s="14">
        <v>266275.97000000003</v>
      </c>
      <c r="C867" s="14">
        <v>40383.410000000003</v>
      </c>
      <c r="D867" s="14">
        <v>226396.55999998681</v>
      </c>
    </row>
    <row r="868" spans="1:4">
      <c r="A868" s="50">
        <v>43597</v>
      </c>
      <c r="B868" s="14">
        <v>266779.97000000003</v>
      </c>
      <c r="C868" s="14">
        <v>27906.77</v>
      </c>
      <c r="D868" s="14">
        <v>241344.7999999868</v>
      </c>
    </row>
    <row r="869" spans="1:4">
      <c r="A869" s="50">
        <v>43598</v>
      </c>
      <c r="B869" s="14">
        <v>269251.57000000007</v>
      </c>
      <c r="C869" s="14">
        <v>31371.739999999998</v>
      </c>
      <c r="D869" s="14">
        <v>241694.68999998801</v>
      </c>
    </row>
    <row r="870" spans="1:4">
      <c r="A870" s="50">
        <v>43599</v>
      </c>
      <c r="B870" s="14">
        <v>206275.43999999994</v>
      </c>
      <c r="C870" s="14">
        <v>28926.79</v>
      </c>
      <c r="D870" s="14">
        <v>186453.30999998681</v>
      </c>
    </row>
    <row r="871" spans="1:4">
      <c r="A871" s="50">
        <v>43600</v>
      </c>
      <c r="B871" s="14">
        <v>189600.99999999994</v>
      </c>
      <c r="C871" s="14">
        <v>41805.210000000006</v>
      </c>
      <c r="D871" s="14">
        <v>164296.89999998437</v>
      </c>
    </row>
    <row r="872" spans="1:4">
      <c r="A872" s="50">
        <v>43601</v>
      </c>
      <c r="B872" s="14">
        <v>206102.10999999996</v>
      </c>
      <c r="C872" s="14">
        <v>41753.19000000001</v>
      </c>
      <c r="D872" s="14">
        <v>194085.05999998437</v>
      </c>
    </row>
    <row r="873" spans="1:4">
      <c r="A873" s="50">
        <v>43602</v>
      </c>
      <c r="B873" s="14">
        <v>235838.24999999997</v>
      </c>
      <c r="C873" s="14">
        <v>37916.23000000001</v>
      </c>
      <c r="D873" s="14">
        <v>211126.57999998354</v>
      </c>
    </row>
    <row r="874" spans="1:4">
      <c r="A874" s="50">
        <v>43603</v>
      </c>
      <c r="B874" s="14">
        <v>249042.80999999997</v>
      </c>
      <c r="C874" s="14">
        <v>37916.23000000001</v>
      </c>
      <c r="D874" s="14">
        <v>221014.57999998354</v>
      </c>
    </row>
    <row r="875" spans="1:4">
      <c r="A875" s="50">
        <v>43604</v>
      </c>
      <c r="B875" s="14">
        <v>258930.80999999997</v>
      </c>
      <c r="C875" s="14">
        <v>37916.23000000001</v>
      </c>
      <c r="D875" s="14">
        <v>229108.57999998354</v>
      </c>
    </row>
    <row r="876" spans="1:4">
      <c r="A876" s="50">
        <v>43605</v>
      </c>
      <c r="B876" s="14">
        <v>267024.80999999994</v>
      </c>
      <c r="C876" s="14">
        <v>35610.520000000011</v>
      </c>
      <c r="D876" s="14">
        <v>231414.28999998354</v>
      </c>
    </row>
    <row r="877" spans="1:4">
      <c r="A877" s="50">
        <v>43606</v>
      </c>
      <c r="B877" s="14">
        <v>267432.70999999996</v>
      </c>
      <c r="C877" s="14">
        <v>35610.520000000011</v>
      </c>
      <c r="D877" s="14">
        <v>239260.11999997945</v>
      </c>
    </row>
    <row r="878" spans="1:4">
      <c r="A878" s="50">
        <v>43607</v>
      </c>
      <c r="B878" s="14">
        <v>259356.27</v>
      </c>
      <c r="C878" s="14">
        <v>43197.69000000001</v>
      </c>
      <c r="D878" s="14">
        <v>216158.57999998034</v>
      </c>
    </row>
    <row r="879" spans="1:4">
      <c r="A879" s="50">
        <v>43608</v>
      </c>
      <c r="B879" s="14">
        <v>259356.27</v>
      </c>
      <c r="C879" s="14">
        <v>23697.69</v>
      </c>
      <c r="D879" s="14">
        <v>241102.8599999811</v>
      </c>
    </row>
    <row r="880" spans="1:4">
      <c r="A880" s="50">
        <v>43609</v>
      </c>
      <c r="B880" s="14">
        <v>264800.54999999993</v>
      </c>
      <c r="C880" s="14">
        <v>23246.67</v>
      </c>
      <c r="D880" s="14">
        <v>280044.52999998024</v>
      </c>
    </row>
    <row r="881" spans="1:4">
      <c r="A881" s="50">
        <v>43610</v>
      </c>
      <c r="B881" s="14">
        <v>303291.19999999984</v>
      </c>
      <c r="C881" s="14">
        <v>14763.159999999998</v>
      </c>
      <c r="D881" s="14">
        <v>312156.65999998024</v>
      </c>
    </row>
    <row r="882" spans="1:4">
      <c r="A882" s="50">
        <v>43611</v>
      </c>
      <c r="B882" s="14">
        <v>326919.81999999989</v>
      </c>
      <c r="C882" s="14">
        <v>14763.159999999998</v>
      </c>
      <c r="D882" s="14">
        <v>319533.67999998026</v>
      </c>
    </row>
    <row r="883" spans="1:4">
      <c r="A883" s="50">
        <v>43612</v>
      </c>
      <c r="B883" s="14">
        <v>334296.83999999985</v>
      </c>
      <c r="C883" s="14">
        <v>13289.789999999999</v>
      </c>
      <c r="D883" s="14">
        <v>321079.04999998026</v>
      </c>
    </row>
    <row r="884" spans="1:4">
      <c r="A884" s="50">
        <v>43613</v>
      </c>
      <c r="B884" s="14">
        <v>334368.83999999985</v>
      </c>
      <c r="C884" s="14">
        <v>10876.079999999998</v>
      </c>
      <c r="D884" s="14">
        <v>339176.07999998028</v>
      </c>
    </row>
    <row r="885" spans="1:4">
      <c r="A885" s="50">
        <v>43614</v>
      </c>
      <c r="B885" s="14">
        <v>350052.15999999968</v>
      </c>
      <c r="C885" s="14">
        <v>10773.599999999999</v>
      </c>
      <c r="D885" s="14">
        <v>347141.25999998028</v>
      </c>
    </row>
    <row r="886" spans="1:4">
      <c r="A886" s="50">
        <v>43615</v>
      </c>
      <c r="B886" s="14">
        <v>323630.77999999991</v>
      </c>
      <c r="C886" s="14">
        <v>25872.089999999997</v>
      </c>
      <c r="D886" s="14">
        <v>305808.52999998286</v>
      </c>
    </row>
    <row r="887" spans="1:4">
      <c r="A887" s="50">
        <v>43616</v>
      </c>
      <c r="B887" s="14">
        <v>323639.05999999994</v>
      </c>
      <c r="C887" s="14">
        <v>32100.69</v>
      </c>
      <c r="D887" s="14">
        <v>315374.61999998288</v>
      </c>
    </row>
    <row r="888" spans="1:4">
      <c r="A888" s="50">
        <v>43617</v>
      </c>
      <c r="B888" s="14">
        <v>347475.30999999988</v>
      </c>
      <c r="C888" s="14">
        <v>32100.69</v>
      </c>
      <c r="D888" s="14">
        <v>317203.59999998286</v>
      </c>
    </row>
    <row r="889" spans="1:4">
      <c r="A889" s="50">
        <v>43618</v>
      </c>
      <c r="B889" s="14">
        <v>349304.28999999986</v>
      </c>
      <c r="C889" s="14">
        <v>31860.69</v>
      </c>
      <c r="D889" s="14">
        <v>329940.67999998288</v>
      </c>
    </row>
    <row r="890" spans="1:4">
      <c r="A890" s="50">
        <v>43619</v>
      </c>
      <c r="B890" s="14">
        <v>361801.36999999988</v>
      </c>
      <c r="C890" s="14">
        <v>31726.95</v>
      </c>
      <c r="D890" s="14">
        <v>330493.93999998289</v>
      </c>
    </row>
    <row r="891" spans="1:4">
      <c r="A891" s="50">
        <v>43620</v>
      </c>
      <c r="B891" s="14">
        <v>353604.8899999999</v>
      </c>
      <c r="C891" s="14">
        <v>29495.95</v>
      </c>
      <c r="D891" s="14">
        <v>327387.65999998286</v>
      </c>
    </row>
    <row r="892" spans="1:4">
      <c r="A892" s="50">
        <v>43621</v>
      </c>
      <c r="B892" s="14">
        <v>331803.11999999988</v>
      </c>
      <c r="C892" s="14">
        <v>17712.259999999998</v>
      </c>
      <c r="D892" s="14">
        <v>371146.1299999808</v>
      </c>
    </row>
    <row r="893" spans="1:4">
      <c r="A893" s="50">
        <v>43622</v>
      </c>
      <c r="B893" s="14">
        <v>381806.16999999981</v>
      </c>
      <c r="C893" s="14">
        <v>9782.7799999999988</v>
      </c>
      <c r="D893" s="14">
        <v>455419.23999997997</v>
      </c>
    </row>
    <row r="894" spans="1:4">
      <c r="A894" s="50">
        <v>43623</v>
      </c>
      <c r="B894" s="14">
        <v>447377.16999999981</v>
      </c>
      <c r="C894" s="14">
        <v>26020.52</v>
      </c>
      <c r="D894" s="14">
        <v>422437.96999998065</v>
      </c>
    </row>
    <row r="895" spans="1:4">
      <c r="A895" s="50">
        <v>43624</v>
      </c>
      <c r="B895" s="14">
        <v>448458.48999999982</v>
      </c>
      <c r="C895" s="14">
        <v>25936.92</v>
      </c>
      <c r="D895" s="14">
        <v>430858.43999998062</v>
      </c>
    </row>
    <row r="896" spans="1:4">
      <c r="A896" s="50">
        <v>43625</v>
      </c>
      <c r="B896" s="14">
        <v>456795.35999999981</v>
      </c>
      <c r="C896" s="14">
        <v>21586.920000000002</v>
      </c>
      <c r="D896" s="14">
        <v>491216.0399999806</v>
      </c>
    </row>
    <row r="897" spans="1:4">
      <c r="A897" s="50">
        <v>43626</v>
      </c>
      <c r="B897" s="14">
        <v>512802.95999999985</v>
      </c>
      <c r="C897" s="14">
        <v>19768.559999999998</v>
      </c>
      <c r="D897" s="14">
        <v>502692.1699999806</v>
      </c>
    </row>
    <row r="898" spans="1:4">
      <c r="A898" s="50">
        <v>43627</v>
      </c>
      <c r="B898" s="14">
        <v>522460.72999999981</v>
      </c>
      <c r="C898" s="14">
        <v>19768.559999999998</v>
      </c>
      <c r="D898" s="14">
        <v>533032.08999998064</v>
      </c>
    </row>
    <row r="899" spans="1:4">
      <c r="A899" s="50">
        <v>43628</v>
      </c>
      <c r="B899" s="14">
        <v>548234.54999999958</v>
      </c>
      <c r="C899" s="14">
        <v>61061.71</v>
      </c>
      <c r="D899" s="14">
        <v>494202.53999997501</v>
      </c>
    </row>
    <row r="900" spans="1:4">
      <c r="A900" s="50">
        <v>43629</v>
      </c>
      <c r="B900" s="14">
        <v>555264.24999999965</v>
      </c>
      <c r="C900" s="14">
        <v>40096.399999999987</v>
      </c>
      <c r="D900" s="14">
        <v>626055.69999997504</v>
      </c>
    </row>
    <row r="901" spans="1:4">
      <c r="A901" s="50">
        <v>43630</v>
      </c>
      <c r="B901" s="14">
        <v>666152.09999999963</v>
      </c>
      <c r="C901" s="14">
        <v>99721.760000000009</v>
      </c>
      <c r="D901" s="14">
        <v>569993.15999997582</v>
      </c>
    </row>
    <row r="902" spans="1:4">
      <c r="A902" s="50">
        <v>43631</v>
      </c>
      <c r="B902" s="14">
        <v>669714.91999999946</v>
      </c>
      <c r="C902" s="14">
        <v>75936.13</v>
      </c>
      <c r="D902" s="14">
        <v>643786.41999997583</v>
      </c>
    </row>
    <row r="903" spans="1:4">
      <c r="A903" s="50">
        <v>43632</v>
      </c>
      <c r="B903" s="14">
        <v>719722.54999999958</v>
      </c>
      <c r="C903" s="14">
        <v>75887.17</v>
      </c>
      <c r="D903" s="14">
        <v>645543.69999997586</v>
      </c>
    </row>
    <row r="904" spans="1:4">
      <c r="A904" s="50">
        <v>43633</v>
      </c>
      <c r="B904" s="14">
        <v>721430.86999999953</v>
      </c>
      <c r="C904" s="14">
        <v>75922.17</v>
      </c>
      <c r="D904" s="14">
        <v>645508.69999997586</v>
      </c>
    </row>
    <row r="905" spans="1:4">
      <c r="A905" s="50">
        <v>43634</v>
      </c>
      <c r="B905" s="14">
        <v>721430.86999999953</v>
      </c>
      <c r="C905" s="14">
        <v>73568.26999999999</v>
      </c>
      <c r="D905" s="14">
        <v>651592.73999997589</v>
      </c>
    </row>
    <row r="906" spans="1:4">
      <c r="A906" s="50">
        <v>43635</v>
      </c>
      <c r="B906" s="14">
        <v>725051.21999999951</v>
      </c>
      <c r="C906" s="14">
        <v>84976.849999999991</v>
      </c>
      <c r="D906" s="14">
        <v>643173.56999997026</v>
      </c>
    </row>
    <row r="907" spans="1:4">
      <c r="A907" s="50">
        <v>43636</v>
      </c>
      <c r="B907" s="14">
        <v>666621.44999999995</v>
      </c>
      <c r="C907" s="14">
        <v>97329.87</v>
      </c>
      <c r="D907" s="14">
        <v>572349.71999996528</v>
      </c>
    </row>
    <row r="908" spans="1:4">
      <c r="A908" s="50">
        <v>43637</v>
      </c>
      <c r="B908" s="14">
        <v>669679.59</v>
      </c>
      <c r="C908" s="14">
        <v>81014.859999999986</v>
      </c>
      <c r="D908" s="14">
        <v>596672.85999996529</v>
      </c>
    </row>
    <row r="909" spans="1:4">
      <c r="A909" s="50">
        <v>43638</v>
      </c>
      <c r="B909" s="14">
        <v>677687.72</v>
      </c>
      <c r="C909" s="14">
        <v>81014.859999999986</v>
      </c>
      <c r="D909" s="14">
        <v>596918.85999996529</v>
      </c>
    </row>
    <row r="910" spans="1:4">
      <c r="A910" s="50">
        <v>43639</v>
      </c>
      <c r="B910" s="14">
        <v>677933.72</v>
      </c>
      <c r="C910" s="14">
        <v>81014.859999999986</v>
      </c>
      <c r="D910" s="14">
        <v>600604.07999996527</v>
      </c>
    </row>
    <row r="911" spans="1:4">
      <c r="A911" s="50">
        <v>43640</v>
      </c>
      <c r="B911" s="14">
        <v>681618.94</v>
      </c>
      <c r="C911" s="14">
        <v>80978.859999999986</v>
      </c>
      <c r="D911" s="14">
        <v>606140.07999996527</v>
      </c>
    </row>
    <row r="912" spans="1:4">
      <c r="A912" s="50">
        <v>43641</v>
      </c>
      <c r="B912" s="14">
        <v>677292.6399999999</v>
      </c>
      <c r="C912" s="14">
        <v>90896.49</v>
      </c>
      <c r="D912" s="14">
        <v>590149.64999996603</v>
      </c>
    </row>
    <row r="913" spans="1:4">
      <c r="A913" s="50">
        <v>43642</v>
      </c>
      <c r="B913" s="14">
        <v>681046.1399999999</v>
      </c>
      <c r="C913" s="14">
        <v>87037.27</v>
      </c>
      <c r="D913" s="14">
        <v>606095.62999996601</v>
      </c>
    </row>
    <row r="914" spans="1:4">
      <c r="A914" s="50">
        <v>43643</v>
      </c>
      <c r="B914" s="14">
        <v>594683.41999999981</v>
      </c>
      <c r="C914" s="14">
        <v>312866.87</v>
      </c>
      <c r="D914" s="14">
        <v>331904.44999996794</v>
      </c>
    </row>
    <row r="915" spans="1:4">
      <c r="A915" s="50">
        <v>43644</v>
      </c>
      <c r="B915" s="14">
        <v>644771.31999999972</v>
      </c>
      <c r="C915" s="14">
        <v>309544.55000000005</v>
      </c>
      <c r="D915" s="14">
        <v>345460.51999996469</v>
      </c>
    </row>
    <row r="916" spans="1:4">
      <c r="A916" s="50">
        <v>43645</v>
      </c>
      <c r="B916" s="14">
        <v>655005.06999999972</v>
      </c>
      <c r="C916" s="14">
        <v>309014.95</v>
      </c>
      <c r="D916" s="14">
        <v>356871.11999996466</v>
      </c>
    </row>
    <row r="917" spans="1:4">
      <c r="A917" s="50">
        <v>43646</v>
      </c>
      <c r="B917" s="14">
        <v>665886.06999999972</v>
      </c>
      <c r="C917" s="14">
        <v>291877.38</v>
      </c>
      <c r="D917" s="14">
        <v>426294.72999996465</v>
      </c>
    </row>
    <row r="918" spans="1:4">
      <c r="A918" s="50">
        <v>43647</v>
      </c>
      <c r="B918" s="14">
        <v>320497.72000000009</v>
      </c>
      <c r="C918" s="14">
        <v>296226.01</v>
      </c>
      <c r="D918" s="14">
        <v>25708.109999967564</v>
      </c>
    </row>
    <row r="919" spans="1:4">
      <c r="A919" s="50">
        <v>43648</v>
      </c>
      <c r="B919" s="14">
        <v>116764.02</v>
      </c>
      <c r="C919" s="14">
        <v>423653.73000000004</v>
      </c>
      <c r="D919" s="14">
        <v>-205999.52000000037</v>
      </c>
    </row>
    <row r="920" spans="1:4">
      <c r="A920" s="50">
        <v>43649</v>
      </c>
      <c r="B920" s="14">
        <v>112517.56</v>
      </c>
      <c r="C920" s="14">
        <v>390408.19</v>
      </c>
      <c r="D920" s="14">
        <v>-5242.4600000016362</v>
      </c>
    </row>
    <row r="921" spans="1:4">
      <c r="A921" s="50">
        <v>43650</v>
      </c>
      <c r="B921" s="14">
        <v>112517.56</v>
      </c>
      <c r="C921" s="14">
        <v>381105.39999999997</v>
      </c>
      <c r="D921" s="14">
        <v>1.0431904229335487E-9</v>
      </c>
    </row>
    <row r="922" spans="1:4">
      <c r="A922" s="50">
        <v>43651</v>
      </c>
      <c r="B922" s="14">
        <v>112911.56</v>
      </c>
      <c r="C922" s="14">
        <v>371349.79</v>
      </c>
      <c r="D922" s="14">
        <v>0</v>
      </c>
    </row>
    <row r="923" spans="1:4">
      <c r="A923" s="50">
        <v>43652</v>
      </c>
      <c r="B923" s="14">
        <v>112911.56</v>
      </c>
      <c r="C923" s="14">
        <v>370581.49</v>
      </c>
      <c r="D923" s="14">
        <v>0</v>
      </c>
    </row>
    <row r="924" spans="1:4">
      <c r="A924" s="50">
        <v>43653</v>
      </c>
      <c r="B924" s="14">
        <v>112911.56</v>
      </c>
      <c r="C924" s="14">
        <v>357603.49</v>
      </c>
      <c r="D924" s="14">
        <v>0</v>
      </c>
    </row>
    <row r="925" spans="1:4">
      <c r="A925" s="50">
        <v>43654</v>
      </c>
      <c r="B925" s="14">
        <v>112517.56</v>
      </c>
      <c r="C925" s="14">
        <v>334469.84999999998</v>
      </c>
      <c r="D925" s="14">
        <v>-393.99999999710417</v>
      </c>
    </row>
    <row r="926" spans="1:4">
      <c r="A926" s="50">
        <v>43655</v>
      </c>
      <c r="B926" s="14">
        <v>112517.56</v>
      </c>
      <c r="C926" s="14">
        <v>338087.02</v>
      </c>
      <c r="D926" s="14">
        <v>0</v>
      </c>
    </row>
    <row r="927" spans="1:4">
      <c r="A927" s="50">
        <v>43656</v>
      </c>
      <c r="B927" s="14">
        <v>112830.06</v>
      </c>
      <c r="C927" s="14">
        <v>352599.58999999997</v>
      </c>
      <c r="D927" s="14">
        <v>-688.75000000029831</v>
      </c>
    </row>
    <row r="928" spans="1:4">
      <c r="A928" s="50">
        <v>43657</v>
      </c>
      <c r="B928" s="14">
        <v>113658.06</v>
      </c>
      <c r="C928" s="14">
        <v>304122.71999999997</v>
      </c>
      <c r="D928" s="14">
        <v>0</v>
      </c>
    </row>
    <row r="929" spans="1:4">
      <c r="A929" s="50">
        <v>43658</v>
      </c>
      <c r="B929" s="14">
        <v>113658.06</v>
      </c>
      <c r="C929" s="14">
        <v>270225.68</v>
      </c>
      <c r="D929" s="14">
        <v>0</v>
      </c>
    </row>
    <row r="930" spans="1:4">
      <c r="A930" s="50">
        <v>43659</v>
      </c>
      <c r="B930" s="14">
        <v>113714.45999999999</v>
      </c>
      <c r="C930" s="14">
        <v>263971.34000000003</v>
      </c>
      <c r="D930" s="14">
        <v>0</v>
      </c>
    </row>
    <row r="931" spans="1:4">
      <c r="A931" s="50">
        <v>43660</v>
      </c>
      <c r="B931" s="14">
        <v>113837.35999999999</v>
      </c>
      <c r="C931" s="14">
        <v>251260.63</v>
      </c>
      <c r="D931" s="14">
        <v>0</v>
      </c>
    </row>
    <row r="932" spans="1:4">
      <c r="A932" s="50">
        <v>43661</v>
      </c>
      <c r="B932" s="14">
        <v>70664.759999999995</v>
      </c>
      <c r="C932" s="14">
        <v>230240.63</v>
      </c>
      <c r="D932" s="14">
        <v>-43172.600000005223</v>
      </c>
    </row>
    <row r="933" spans="1:4">
      <c r="A933" s="50">
        <v>43662</v>
      </c>
      <c r="B933" s="14">
        <v>63111.43</v>
      </c>
      <c r="C933" s="14">
        <v>263979.66000000009</v>
      </c>
      <c r="D933" s="14">
        <v>-28134.010000006107</v>
      </c>
    </row>
    <row r="934" spans="1:4">
      <c r="A934" s="50">
        <v>43663</v>
      </c>
      <c r="B934" s="14">
        <v>63111.43</v>
      </c>
      <c r="C934" s="14">
        <v>262456.15000000008</v>
      </c>
      <c r="D934" s="14">
        <v>0</v>
      </c>
    </row>
    <row r="935" spans="1:4">
      <c r="A935" s="50">
        <v>43664</v>
      </c>
      <c r="B935" s="14">
        <v>63111.43</v>
      </c>
      <c r="C935" s="14">
        <v>249952.15999999997</v>
      </c>
      <c r="D935" s="14">
        <v>-160.25999999977648</v>
      </c>
    </row>
    <row r="936" spans="1:4">
      <c r="A936" s="50">
        <v>43665</v>
      </c>
      <c r="B936" s="14">
        <v>66013.55</v>
      </c>
      <c r="C936" s="14">
        <v>247137.02000000002</v>
      </c>
      <c r="D936" s="14">
        <v>0</v>
      </c>
    </row>
    <row r="937" spans="1:4">
      <c r="A937" s="50">
        <v>43666</v>
      </c>
      <c r="B937" s="14">
        <v>66013.55</v>
      </c>
      <c r="C937" s="14">
        <v>246448.46</v>
      </c>
      <c r="D937" s="14">
        <v>0</v>
      </c>
    </row>
    <row r="938" spans="1:4">
      <c r="A938" s="50">
        <v>43667</v>
      </c>
      <c r="B938" s="14">
        <v>66013.55</v>
      </c>
      <c r="C938" s="14">
        <v>241151.12</v>
      </c>
      <c r="D938" s="14">
        <v>0</v>
      </c>
    </row>
    <row r="939" spans="1:4">
      <c r="A939" s="50">
        <v>43668</v>
      </c>
      <c r="B939" s="14">
        <v>66013.55</v>
      </c>
      <c r="C939" s="14">
        <v>239171.12</v>
      </c>
      <c r="D939" s="14">
        <v>233.56000000052154</v>
      </c>
    </row>
    <row r="940" spans="1:4">
      <c r="A940" s="50">
        <v>43669</v>
      </c>
      <c r="B940" s="14">
        <v>63158.83</v>
      </c>
      <c r="C940" s="14">
        <v>258325.86</v>
      </c>
      <c r="D940" s="14">
        <v>-13452.349999997994</v>
      </c>
    </row>
    <row r="941" spans="1:4">
      <c r="A941" s="50">
        <v>43670</v>
      </c>
      <c r="B941" s="14">
        <v>63111.43</v>
      </c>
      <c r="C941" s="14">
        <v>54701.289999999994</v>
      </c>
      <c r="D941" s="14">
        <v>8410.1399999597343</v>
      </c>
    </row>
    <row r="942" spans="1:4">
      <c r="A942" s="50">
        <v>43671</v>
      </c>
      <c r="B942" s="14">
        <v>63111.43</v>
      </c>
      <c r="C942" s="14">
        <v>35102.35</v>
      </c>
      <c r="D942" s="14">
        <v>27028.869999959734</v>
      </c>
    </row>
    <row r="943" spans="1:4">
      <c r="A943" s="50">
        <v>43672</v>
      </c>
      <c r="B943" s="14">
        <v>62131.22</v>
      </c>
      <c r="C943" s="14">
        <v>30332.150000000005</v>
      </c>
      <c r="D943" s="14">
        <v>31799.069999959735</v>
      </c>
    </row>
    <row r="944" spans="1:4">
      <c r="A944" s="50">
        <v>43673</v>
      </c>
      <c r="B944" s="14">
        <v>62131.22</v>
      </c>
      <c r="C944" s="14">
        <v>28176.120000000003</v>
      </c>
      <c r="D944" s="14">
        <v>33955.099999959733</v>
      </c>
    </row>
    <row r="945" spans="1:4">
      <c r="A945" s="50">
        <v>43674</v>
      </c>
      <c r="B945" s="14">
        <v>62131.22</v>
      </c>
      <c r="C945" s="14">
        <v>22859.760000000002</v>
      </c>
      <c r="D945" s="14">
        <v>39271.459999959734</v>
      </c>
    </row>
    <row r="946" spans="1:4">
      <c r="A946" s="50">
        <v>43675</v>
      </c>
      <c r="B946" s="14">
        <v>62131.22</v>
      </c>
      <c r="C946" s="14">
        <v>80958.60000000002</v>
      </c>
      <c r="D946" s="14">
        <v>-5.0713424570858479E-9</v>
      </c>
    </row>
    <row r="947" spans="1:4">
      <c r="A947" s="50">
        <v>43676</v>
      </c>
      <c r="B947" s="14">
        <v>62131.22</v>
      </c>
      <c r="C947" s="14">
        <v>108350.12000000002</v>
      </c>
      <c r="D947" s="14">
        <v>-214.80000000097061</v>
      </c>
    </row>
    <row r="948" spans="1:4">
      <c r="A948" s="50">
        <v>43677</v>
      </c>
      <c r="B948" s="14">
        <v>62058.51</v>
      </c>
      <c r="C948" s="14">
        <v>95203.75</v>
      </c>
      <c r="D948" s="14">
        <v>-72.71000000089407</v>
      </c>
    </row>
    <row r="949" spans="1:4">
      <c r="A949" s="50">
        <v>43678</v>
      </c>
      <c r="B949" s="14">
        <v>62058.51</v>
      </c>
      <c r="C949" s="14">
        <v>93092.810000000012</v>
      </c>
      <c r="D949" s="14">
        <v>0</v>
      </c>
    </row>
    <row r="950" spans="1:4">
      <c r="A950" s="50">
        <v>43679</v>
      </c>
      <c r="B950" s="14">
        <v>62058.51</v>
      </c>
      <c r="C950" s="14">
        <v>66165.859999999986</v>
      </c>
      <c r="D950" s="14">
        <v>0</v>
      </c>
    </row>
    <row r="951" spans="1:4">
      <c r="A951" s="50">
        <v>43680</v>
      </c>
      <c r="B951" s="14">
        <v>62058.51</v>
      </c>
      <c r="C951" s="14">
        <v>49303.31</v>
      </c>
      <c r="D951" s="14">
        <v>12755.199999952805</v>
      </c>
    </row>
    <row r="952" spans="1:4">
      <c r="A952" s="50">
        <v>43681</v>
      </c>
      <c r="B952" s="14">
        <v>62058.51</v>
      </c>
      <c r="C952" s="14">
        <v>49303.31</v>
      </c>
      <c r="D952" s="14">
        <v>12755.199999952805</v>
      </c>
    </row>
    <row r="953" spans="1:4">
      <c r="A953" s="50">
        <v>43682</v>
      </c>
      <c r="B953" s="14">
        <v>62058.51</v>
      </c>
      <c r="C953" s="14">
        <v>38684.509999999995</v>
      </c>
      <c r="D953" s="14">
        <v>23373.999999952805</v>
      </c>
    </row>
    <row r="954" spans="1:4">
      <c r="A954" s="50">
        <v>43683</v>
      </c>
      <c r="B954" s="14">
        <v>62058.51</v>
      </c>
      <c r="C954" s="14">
        <v>40732.82</v>
      </c>
      <c r="D954" s="14">
        <v>21135.659999952055</v>
      </c>
    </row>
    <row r="955" spans="1:4">
      <c r="A955" s="50">
        <v>43684</v>
      </c>
      <c r="B955" s="14">
        <v>61868.480000000003</v>
      </c>
      <c r="C955" s="14">
        <v>32749.369999999995</v>
      </c>
      <c r="D955" s="14">
        <v>29119.10999995131</v>
      </c>
    </row>
    <row r="956" spans="1:4">
      <c r="A956" s="50">
        <v>43685</v>
      </c>
      <c r="B956" s="14">
        <v>61868.480000000003</v>
      </c>
      <c r="C956" s="14">
        <v>19979.909999999996</v>
      </c>
      <c r="D956" s="14">
        <v>41924.569999951309</v>
      </c>
    </row>
    <row r="957" spans="1:4">
      <c r="A957" s="50">
        <v>43686</v>
      </c>
      <c r="B957" s="14">
        <v>61904.480000000003</v>
      </c>
      <c r="C957" s="14">
        <v>14745.03</v>
      </c>
      <c r="D957" s="14">
        <v>47159.449999951306</v>
      </c>
    </row>
    <row r="958" spans="1:4">
      <c r="A958" s="50">
        <v>43687</v>
      </c>
      <c r="B958" s="14">
        <v>61904.480000000003</v>
      </c>
      <c r="C958" s="14">
        <v>14126.31</v>
      </c>
      <c r="D958" s="14">
        <v>47778.169999951308</v>
      </c>
    </row>
    <row r="959" spans="1:4">
      <c r="A959" s="50">
        <v>43688</v>
      </c>
      <c r="B959" s="14">
        <v>61904.480000000003</v>
      </c>
      <c r="C959" s="14">
        <v>62051.37</v>
      </c>
      <c r="D959" s="14">
        <v>273.10999995212478</v>
      </c>
    </row>
    <row r="960" spans="1:4">
      <c r="A960" s="50">
        <v>43689</v>
      </c>
      <c r="B960" s="14">
        <v>61954.69</v>
      </c>
      <c r="C960" s="14">
        <v>144083.43</v>
      </c>
      <c r="D960" s="14">
        <v>-369.78999999986263</v>
      </c>
    </row>
    <row r="961" spans="1:4">
      <c r="A961" s="50">
        <v>43690</v>
      </c>
      <c r="B961" s="14">
        <v>63458.720000000001</v>
      </c>
      <c r="C961" s="14">
        <v>127376.34000000001</v>
      </c>
      <c r="D961" s="14">
        <v>1504.0300000011921</v>
      </c>
    </row>
    <row r="962" spans="1:4">
      <c r="A962" s="50">
        <v>43691</v>
      </c>
      <c r="B962" s="14">
        <v>63458.720000000001</v>
      </c>
      <c r="C962" s="14">
        <v>124006.98000000003</v>
      </c>
      <c r="D962" s="14">
        <v>0</v>
      </c>
    </row>
    <row r="963" spans="1:4">
      <c r="A963" s="50">
        <v>43692</v>
      </c>
      <c r="B963" s="14">
        <v>63038.720000000001</v>
      </c>
      <c r="C963" s="14">
        <v>184562.09999999989</v>
      </c>
      <c r="D963" s="14">
        <v>-851.92000000391272</v>
      </c>
    </row>
    <row r="964" spans="1:4">
      <c r="A964" s="50">
        <v>43693</v>
      </c>
      <c r="B964" s="14">
        <v>63038.720000000001</v>
      </c>
      <c r="C964" s="14">
        <v>181489.1699999999</v>
      </c>
      <c r="D964" s="14">
        <v>0</v>
      </c>
    </row>
    <row r="965" spans="1:4">
      <c r="A965" s="50">
        <v>43694</v>
      </c>
      <c r="B965" s="14">
        <v>63038.720000000001</v>
      </c>
      <c r="C965" s="14">
        <v>178309.0499999999</v>
      </c>
      <c r="D965" s="14">
        <v>0</v>
      </c>
    </row>
    <row r="966" spans="1:4">
      <c r="A966" s="50">
        <v>43695</v>
      </c>
      <c r="B966" s="14">
        <v>63038.720000000001</v>
      </c>
      <c r="C966" s="14">
        <v>165497.14999999994</v>
      </c>
      <c r="D966" s="14">
        <v>0</v>
      </c>
    </row>
    <row r="967" spans="1:4">
      <c r="A967" s="50">
        <v>43696</v>
      </c>
      <c r="B967" s="14">
        <v>63038.720000000001</v>
      </c>
      <c r="C967" s="14">
        <v>126292.18000000004</v>
      </c>
      <c r="D967" s="14">
        <v>-72.71000000089407</v>
      </c>
    </row>
    <row r="968" spans="1:4">
      <c r="A968" s="50">
        <v>43697</v>
      </c>
      <c r="B968" s="14">
        <v>62797.990000000005</v>
      </c>
      <c r="C968" s="14">
        <v>121293.83000000005</v>
      </c>
      <c r="D968" s="14">
        <v>0</v>
      </c>
    </row>
    <row r="969" spans="1:4">
      <c r="A969" s="50">
        <v>43698</v>
      </c>
      <c r="B969" s="14">
        <v>62797.990000000005</v>
      </c>
      <c r="C969" s="14">
        <v>97402.500000000015</v>
      </c>
      <c r="D969" s="14">
        <v>0</v>
      </c>
    </row>
    <row r="970" spans="1:4">
      <c r="A970" s="50">
        <v>43699</v>
      </c>
      <c r="B970" s="14">
        <v>63294.37</v>
      </c>
      <c r="C970" s="14">
        <v>82107.03</v>
      </c>
      <c r="D970" s="14">
        <v>0</v>
      </c>
    </row>
    <row r="971" spans="1:4">
      <c r="A971" s="50">
        <v>43700</v>
      </c>
      <c r="B971" s="14">
        <v>66367.33</v>
      </c>
      <c r="C971" s="14">
        <v>61137.130000000005</v>
      </c>
      <c r="D971" s="14">
        <v>6058.1999999489854</v>
      </c>
    </row>
    <row r="972" spans="1:4">
      <c r="A972" s="50">
        <v>43701</v>
      </c>
      <c r="B972" s="14">
        <v>67195.33</v>
      </c>
      <c r="C972" s="14">
        <v>61137.130000000005</v>
      </c>
      <c r="D972" s="14">
        <v>6058.1999999489854</v>
      </c>
    </row>
    <row r="973" spans="1:4">
      <c r="A973" s="50">
        <v>43702</v>
      </c>
      <c r="B973" s="14">
        <v>67195.33</v>
      </c>
      <c r="C973" s="14">
        <v>54137.130000000005</v>
      </c>
      <c r="D973" s="14">
        <v>13790.199999948985</v>
      </c>
    </row>
    <row r="974" spans="1:4">
      <c r="A974" s="50">
        <v>43703</v>
      </c>
      <c r="B974" s="14">
        <v>64172.65</v>
      </c>
      <c r="C974" s="14">
        <v>61013.37</v>
      </c>
      <c r="D974" s="14">
        <v>4383.8799999504772</v>
      </c>
    </row>
    <row r="975" spans="1:4">
      <c r="A975" s="50">
        <v>43704</v>
      </c>
      <c r="B975" s="14">
        <v>62848.270000000004</v>
      </c>
      <c r="C975" s="14">
        <v>113570.79000000002</v>
      </c>
      <c r="D975" s="14">
        <v>-6508.9800000018713</v>
      </c>
    </row>
    <row r="976" spans="1:4">
      <c r="A976" s="50">
        <v>43705</v>
      </c>
      <c r="B976" s="14">
        <v>62848.270000000004</v>
      </c>
      <c r="C976" s="14">
        <v>112029.46</v>
      </c>
      <c r="D976" s="14">
        <v>2.5329427444376051E-9</v>
      </c>
    </row>
    <row r="977" spans="1:4">
      <c r="A977" s="50">
        <v>43706</v>
      </c>
      <c r="B977" s="14">
        <v>62848.270000000004</v>
      </c>
      <c r="C977" s="14">
        <v>111761.87999999999</v>
      </c>
      <c r="D977" s="14">
        <v>0</v>
      </c>
    </row>
    <row r="978" spans="1:4">
      <c r="A978" s="50">
        <v>43707</v>
      </c>
      <c r="B978" s="14">
        <v>62848.270000000004</v>
      </c>
      <c r="C978" s="14">
        <v>69746.87999999999</v>
      </c>
      <c r="D978" s="14">
        <v>0</v>
      </c>
    </row>
    <row r="979" spans="1:4">
      <c r="A979" s="50">
        <v>43708</v>
      </c>
      <c r="B979" s="14">
        <v>62848.270000000004</v>
      </c>
      <c r="C979" s="14">
        <v>51371.69</v>
      </c>
      <c r="D979" s="14">
        <v>18535.84999995114</v>
      </c>
    </row>
    <row r="980" spans="1:4">
      <c r="A980" s="50">
        <v>43709</v>
      </c>
      <c r="B980" s="14">
        <v>68057.539999999994</v>
      </c>
      <c r="C980" s="14">
        <v>51371.69</v>
      </c>
      <c r="D980" s="14">
        <v>16685.84999995114</v>
      </c>
    </row>
    <row r="981" spans="1:4">
      <c r="A981" s="50">
        <v>43710</v>
      </c>
      <c r="B981" s="14">
        <v>68057.539999999994</v>
      </c>
      <c r="C981" s="14">
        <v>56909.51</v>
      </c>
      <c r="D981" s="14">
        <v>11148.029999951141</v>
      </c>
    </row>
    <row r="982" spans="1:4">
      <c r="A982" s="50">
        <v>43711</v>
      </c>
      <c r="B982" s="14">
        <v>68057.539999999994</v>
      </c>
      <c r="C982" s="14">
        <v>56885.51</v>
      </c>
      <c r="D982" s="14">
        <v>11172.029999951141</v>
      </c>
    </row>
    <row r="983" spans="1:4">
      <c r="A983" s="50">
        <v>43712</v>
      </c>
      <c r="B983" s="14">
        <v>68057.539999999994</v>
      </c>
      <c r="C983" s="14">
        <v>110687.11999999998</v>
      </c>
      <c r="D983" s="14">
        <v>-3341.2399999995541</v>
      </c>
    </row>
    <row r="984" spans="1:4">
      <c r="A984" s="50">
        <v>43713</v>
      </c>
      <c r="B984" s="14">
        <v>69522.539999999994</v>
      </c>
      <c r="C984" s="14">
        <v>156667.46</v>
      </c>
      <c r="D984" s="14">
        <v>1.57160684466362E-9</v>
      </c>
    </row>
    <row r="985" spans="1:4">
      <c r="A985" s="50">
        <v>43714</v>
      </c>
      <c r="B985" s="14">
        <v>69522.539999999994</v>
      </c>
      <c r="C985" s="14">
        <v>130467.77999999997</v>
      </c>
      <c r="D985" s="14">
        <v>0</v>
      </c>
    </row>
    <row r="986" spans="1:4">
      <c r="A986" s="50">
        <v>43715</v>
      </c>
      <c r="B986" s="14">
        <v>69522.539999999994</v>
      </c>
      <c r="C986" s="14">
        <v>129432.45999999998</v>
      </c>
      <c r="D986" s="14">
        <v>0</v>
      </c>
    </row>
    <row r="987" spans="1:4">
      <c r="A987" s="50">
        <v>43716</v>
      </c>
      <c r="B987" s="14">
        <v>70140.89</v>
      </c>
      <c r="C987" s="14">
        <v>128954.54999999997</v>
      </c>
      <c r="D987" s="14">
        <v>0</v>
      </c>
    </row>
    <row r="988" spans="1:4">
      <c r="A988" s="50">
        <v>43717</v>
      </c>
      <c r="B988" s="14">
        <v>69472.259999999995</v>
      </c>
      <c r="C988" s="14">
        <v>151616.81</v>
      </c>
      <c r="D988" s="14">
        <v>-668.62999999940075</v>
      </c>
    </row>
    <row r="989" spans="1:4">
      <c r="A989" s="50">
        <v>43718</v>
      </c>
      <c r="B989" s="14">
        <v>69712.990000000005</v>
      </c>
      <c r="C989" s="14">
        <v>171167.97999999998</v>
      </c>
      <c r="D989" s="14">
        <v>-80.249999998879503</v>
      </c>
    </row>
    <row r="990" spans="1:4">
      <c r="A990" s="50">
        <v>43719</v>
      </c>
      <c r="B990" s="14">
        <v>69712.990000000005</v>
      </c>
      <c r="C990" s="14">
        <v>138854.09</v>
      </c>
      <c r="D990" s="14">
        <v>0</v>
      </c>
    </row>
    <row r="991" spans="1:4">
      <c r="A991" s="50">
        <v>43720</v>
      </c>
      <c r="B991" s="14">
        <v>69712.990000000005</v>
      </c>
      <c r="C991" s="14">
        <v>137748.88</v>
      </c>
      <c r="D991" s="14">
        <v>-84</v>
      </c>
    </row>
    <row r="992" spans="1:4">
      <c r="A992" s="50">
        <v>43721</v>
      </c>
      <c r="B992" s="14">
        <v>69712.990000000005</v>
      </c>
      <c r="C992" s="14">
        <v>76598.680000000022</v>
      </c>
      <c r="D992" s="14">
        <v>-599.09999999962747</v>
      </c>
    </row>
    <row r="993" spans="1:4">
      <c r="A993" s="50">
        <v>43722</v>
      </c>
      <c r="B993" s="14">
        <v>69842.990000000005</v>
      </c>
      <c r="C993" s="14">
        <v>72288.820000000007</v>
      </c>
      <c r="D993" s="14">
        <v>0</v>
      </c>
    </row>
    <row r="994" spans="1:4">
      <c r="A994" s="50">
        <v>43723</v>
      </c>
      <c r="B994" s="14">
        <v>70087.55</v>
      </c>
      <c r="C994" s="14">
        <v>51298.819999999985</v>
      </c>
      <c r="D994" s="14">
        <v>18818.729999955227</v>
      </c>
    </row>
    <row r="995" spans="1:4">
      <c r="A995" s="50">
        <v>43724</v>
      </c>
      <c r="B995" s="14">
        <v>70058.990000000005</v>
      </c>
      <c r="C995" s="14">
        <v>50926.529999999992</v>
      </c>
      <c r="D995" s="14">
        <v>19132.459999954408</v>
      </c>
    </row>
    <row r="996" spans="1:4">
      <c r="A996" s="50">
        <v>43725</v>
      </c>
      <c r="B996" s="14">
        <v>68593.990000000005</v>
      </c>
      <c r="C996" s="14">
        <v>132437.89999999997</v>
      </c>
      <c r="D996" s="14">
        <v>-2431.0000000012806</v>
      </c>
    </row>
    <row r="997" spans="1:4">
      <c r="A997" s="50">
        <v>43726</v>
      </c>
      <c r="B997" s="14">
        <v>68593.990000000005</v>
      </c>
      <c r="C997" s="14">
        <v>123775.75999999994</v>
      </c>
      <c r="D997" s="14">
        <v>0</v>
      </c>
    </row>
    <row r="998" spans="1:4">
      <c r="A998" s="50">
        <v>43727</v>
      </c>
      <c r="B998" s="14">
        <v>68917.990000000005</v>
      </c>
      <c r="C998" s="14">
        <v>112316.76000000002</v>
      </c>
      <c r="D998" s="14">
        <v>-33.980000004545218</v>
      </c>
    </row>
    <row r="999" spans="1:4">
      <c r="A999" s="50">
        <v>43728</v>
      </c>
      <c r="B999" s="14">
        <v>37957.990000000005</v>
      </c>
      <c r="C999" s="14">
        <v>104762.86</v>
      </c>
      <c r="D999" s="14">
        <v>-30960</v>
      </c>
    </row>
    <row r="1000" spans="1:4">
      <c r="A1000" s="50">
        <v>43729</v>
      </c>
      <c r="B1000" s="14">
        <v>37957.990000000005</v>
      </c>
      <c r="C1000" s="14">
        <v>103128.76000000001</v>
      </c>
      <c r="D1000" s="14">
        <v>0</v>
      </c>
    </row>
    <row r="1001" spans="1:4">
      <c r="A1001" s="50">
        <v>43730</v>
      </c>
      <c r="B1001" s="14">
        <v>37957.990000000005</v>
      </c>
      <c r="C1001" s="14">
        <v>101674.26000000001</v>
      </c>
      <c r="D1001" s="14">
        <v>0</v>
      </c>
    </row>
    <row r="1002" spans="1:4">
      <c r="A1002" s="50">
        <v>43731</v>
      </c>
      <c r="B1002" s="14">
        <v>37957.990000000005</v>
      </c>
      <c r="C1002" s="14">
        <v>84034.260000000009</v>
      </c>
      <c r="D1002" s="14">
        <v>0</v>
      </c>
    </row>
    <row r="1003" spans="1:4">
      <c r="A1003" s="50">
        <v>43732</v>
      </c>
      <c r="B1003" s="14">
        <v>32338.720000000001</v>
      </c>
      <c r="C1003" s="14">
        <v>85505.74</v>
      </c>
      <c r="D1003" s="14">
        <v>-20566.840000000302</v>
      </c>
    </row>
    <row r="1004" spans="1:4">
      <c r="A1004" s="50">
        <v>43733</v>
      </c>
      <c r="B1004" s="14">
        <v>29650.720000000001</v>
      </c>
      <c r="C1004" s="14">
        <v>102585.01000000001</v>
      </c>
      <c r="D1004" s="14">
        <v>-3740.2999999999229</v>
      </c>
    </row>
    <row r="1005" spans="1:4">
      <c r="A1005" s="50">
        <v>43734</v>
      </c>
      <c r="B1005" s="14">
        <v>29650.720000000001</v>
      </c>
      <c r="C1005" s="14">
        <v>101238.13</v>
      </c>
      <c r="D1005" s="14">
        <v>0</v>
      </c>
    </row>
    <row r="1006" spans="1:4">
      <c r="A1006" s="50">
        <v>43735</v>
      </c>
      <c r="B1006" s="14">
        <v>33422.42</v>
      </c>
      <c r="C1006" s="14">
        <v>99153.090000000011</v>
      </c>
      <c r="D1006" s="14">
        <v>0</v>
      </c>
    </row>
    <row r="1007" spans="1:4">
      <c r="A1007" s="50">
        <v>43736</v>
      </c>
      <c r="B1007" s="14">
        <v>39500.42</v>
      </c>
      <c r="C1007" s="14">
        <v>99153.090000000011</v>
      </c>
      <c r="D1007" s="14">
        <v>0</v>
      </c>
    </row>
    <row r="1008" spans="1:4">
      <c r="A1008" s="50">
        <v>43737</v>
      </c>
      <c r="B1008" s="14">
        <v>39500.42</v>
      </c>
      <c r="C1008" s="14">
        <v>85939.55</v>
      </c>
      <c r="D1008" s="14">
        <v>0</v>
      </c>
    </row>
    <row r="1009" spans="1:4">
      <c r="A1009" s="50">
        <v>43738</v>
      </c>
      <c r="B1009" s="14">
        <v>39307.32</v>
      </c>
      <c r="C1009" s="14">
        <v>73829.929999999993</v>
      </c>
      <c r="D1009" s="14">
        <v>-218.69999999895663</v>
      </c>
    </row>
    <row r="1010" spans="1:4">
      <c r="A1010" s="50">
        <v>43739</v>
      </c>
      <c r="B1010" s="14">
        <v>39753.24</v>
      </c>
      <c r="C1010" s="14">
        <v>71152.290000000008</v>
      </c>
      <c r="D1010" s="14">
        <v>-917.49999999962711</v>
      </c>
    </row>
    <row r="1011" spans="1:4">
      <c r="A1011" s="50">
        <v>43740</v>
      </c>
      <c r="B1011" s="14">
        <v>40798.400000000001</v>
      </c>
      <c r="C1011" s="14">
        <v>71152.290000000008</v>
      </c>
      <c r="D1011" s="14">
        <v>0</v>
      </c>
    </row>
    <row r="1012" spans="1:4">
      <c r="A1012" s="50">
        <v>43741</v>
      </c>
      <c r="B1012" s="14">
        <v>33675.24</v>
      </c>
      <c r="C1012" s="14">
        <v>216490.90000000002</v>
      </c>
      <c r="D1012" s="14">
        <v>-32027.070000004926</v>
      </c>
    </row>
    <row r="1013" spans="1:4">
      <c r="A1013" s="50">
        <v>43742</v>
      </c>
      <c r="B1013" s="14">
        <v>33675.24</v>
      </c>
      <c r="C1013" s="14">
        <v>214876.78</v>
      </c>
      <c r="D1013" s="14">
        <v>-2.2191670723259449E-10</v>
      </c>
    </row>
    <row r="1014" spans="1:4">
      <c r="A1014" s="50">
        <v>43743</v>
      </c>
      <c r="B1014" s="14">
        <v>33737.93</v>
      </c>
      <c r="C1014" s="14">
        <v>169770.36</v>
      </c>
      <c r="D1014" s="14">
        <v>0</v>
      </c>
    </row>
    <row r="1015" spans="1:4">
      <c r="A1015" s="50">
        <v>43744</v>
      </c>
      <c r="B1015" s="14">
        <v>33737.93</v>
      </c>
      <c r="C1015" s="14">
        <v>169770.36</v>
      </c>
      <c r="D1015" s="14">
        <v>0</v>
      </c>
    </row>
    <row r="1016" spans="1:4">
      <c r="A1016" s="50">
        <v>43745</v>
      </c>
      <c r="B1016" s="14">
        <v>33737.93</v>
      </c>
      <c r="C1016" s="14">
        <v>105284.84000000001</v>
      </c>
      <c r="D1016" s="14">
        <v>0</v>
      </c>
    </row>
    <row r="1017" spans="1:4">
      <c r="A1017" s="50">
        <v>43746</v>
      </c>
      <c r="B1017" s="14">
        <v>30609.73</v>
      </c>
      <c r="C1017" s="14">
        <v>104298.92</v>
      </c>
      <c r="D1017" s="14">
        <v>-3553.0000000008195</v>
      </c>
    </row>
    <row r="1018" spans="1:4">
      <c r="A1018" s="50">
        <v>43747</v>
      </c>
      <c r="B1018" s="14">
        <v>30609.73</v>
      </c>
      <c r="C1018" s="14">
        <v>136993.36000000002</v>
      </c>
      <c r="D1018" s="14">
        <v>-2712.6899999985762</v>
      </c>
    </row>
    <row r="1019" spans="1:4">
      <c r="A1019" s="50">
        <v>43748</v>
      </c>
      <c r="B1019" s="14">
        <v>30879.73</v>
      </c>
      <c r="C1019" s="14">
        <v>129945.58999999998</v>
      </c>
      <c r="D1019" s="14">
        <v>-181.42999999970198</v>
      </c>
    </row>
    <row r="1020" spans="1:4">
      <c r="A1020" s="50">
        <v>43749</v>
      </c>
      <c r="B1020" s="14">
        <v>30156.870000000003</v>
      </c>
      <c r="C1020" s="14">
        <v>88577.339999999982</v>
      </c>
      <c r="D1020" s="14">
        <v>8.2599999997764826</v>
      </c>
    </row>
    <row r="1021" spans="1:4">
      <c r="A1021" s="50">
        <v>43750</v>
      </c>
      <c r="B1021" s="14">
        <v>30777.99</v>
      </c>
      <c r="C1021" s="14">
        <v>84682.13999999997</v>
      </c>
      <c r="D1021" s="14">
        <v>0</v>
      </c>
    </row>
    <row r="1022" spans="1:4">
      <c r="A1022" s="50">
        <v>43751</v>
      </c>
      <c r="B1022" s="14">
        <v>30777.99</v>
      </c>
      <c r="C1022" s="14">
        <v>84682.13999999997</v>
      </c>
      <c r="D1022" s="14">
        <v>0</v>
      </c>
    </row>
    <row r="1023" spans="1:4">
      <c r="A1023" s="50">
        <v>43752</v>
      </c>
      <c r="B1023" s="14">
        <v>30777.99</v>
      </c>
      <c r="C1023" s="14">
        <v>82846.529999999984</v>
      </c>
      <c r="D1023" s="14">
        <v>0</v>
      </c>
    </row>
    <row r="1024" spans="1:4">
      <c r="A1024" s="50">
        <v>43753</v>
      </c>
      <c r="B1024" s="14">
        <v>30777.99</v>
      </c>
      <c r="C1024" s="14">
        <v>60821.13</v>
      </c>
      <c r="D1024" s="14">
        <v>0</v>
      </c>
    </row>
    <row r="1025" spans="1:4">
      <c r="A1025" s="50">
        <v>43754</v>
      </c>
      <c r="B1025" s="14">
        <v>30857.980000000003</v>
      </c>
      <c r="C1025" s="14">
        <v>44563.67</v>
      </c>
      <c r="D1025" s="14">
        <v>0</v>
      </c>
    </row>
    <row r="1026" spans="1:4">
      <c r="A1026" s="50">
        <v>43755</v>
      </c>
      <c r="B1026" s="14">
        <v>30048.600000000002</v>
      </c>
      <c r="C1026" s="14">
        <v>47373.130000000005</v>
      </c>
      <c r="D1026" s="14">
        <v>-1961.3800000019373</v>
      </c>
    </row>
    <row r="1027" spans="1:4">
      <c r="A1027" s="50">
        <v>43756</v>
      </c>
      <c r="B1027" s="14">
        <v>30534.920000000002</v>
      </c>
      <c r="C1027" s="14">
        <v>120954.34000000001</v>
      </c>
      <c r="D1027" s="14">
        <v>486.31999999472464</v>
      </c>
    </row>
    <row r="1028" spans="1:4">
      <c r="A1028" s="50">
        <v>43757</v>
      </c>
      <c r="B1028" s="14">
        <v>30472.230000000003</v>
      </c>
      <c r="C1028" s="14">
        <v>120954.34000000001</v>
      </c>
      <c r="D1028" s="14">
        <v>0</v>
      </c>
    </row>
    <row r="1029" spans="1:4">
      <c r="A1029" s="50">
        <v>43758</v>
      </c>
      <c r="B1029" s="14">
        <v>30472.230000000003</v>
      </c>
      <c r="C1029" s="14">
        <v>119284.68000000001</v>
      </c>
      <c r="D1029" s="14">
        <v>0</v>
      </c>
    </row>
    <row r="1030" spans="1:4">
      <c r="A1030" s="50">
        <v>43759</v>
      </c>
      <c r="B1030" s="14">
        <v>30472.230000000003</v>
      </c>
      <c r="C1030" s="14">
        <v>106748.72</v>
      </c>
      <c r="D1030" s="14">
        <v>-287.3600000012666</v>
      </c>
    </row>
    <row r="1031" spans="1:4">
      <c r="A1031" s="50">
        <v>43760</v>
      </c>
      <c r="B1031" s="14">
        <v>30472.230000000003</v>
      </c>
      <c r="C1031" s="14">
        <v>110447.97999999998</v>
      </c>
      <c r="D1031" s="14">
        <v>5.9662852436304092E-10</v>
      </c>
    </row>
    <row r="1032" spans="1:4">
      <c r="A1032" s="50">
        <v>43761</v>
      </c>
      <c r="B1032" s="14">
        <v>30471.030000000002</v>
      </c>
      <c r="C1032" s="14">
        <v>88899.37999999999</v>
      </c>
      <c r="D1032" s="14">
        <v>-1.1999999996260158</v>
      </c>
    </row>
    <row r="1033" spans="1:4">
      <c r="A1033" s="50">
        <v>43762</v>
      </c>
      <c r="B1033" s="14">
        <v>30471.030000000002</v>
      </c>
      <c r="C1033" s="14">
        <v>87733.979999999981</v>
      </c>
      <c r="D1033" s="14">
        <v>-8.1945472629740834E-10</v>
      </c>
    </row>
    <row r="1034" spans="1:4">
      <c r="A1034" s="50">
        <v>43763</v>
      </c>
      <c r="B1034" s="14">
        <v>32314.230000000003</v>
      </c>
      <c r="C1034" s="14">
        <v>76506.219999999987</v>
      </c>
      <c r="D1034" s="14">
        <v>0</v>
      </c>
    </row>
    <row r="1035" spans="1:4">
      <c r="A1035" s="50">
        <v>43764</v>
      </c>
      <c r="B1035" s="14">
        <v>32314.230000000003</v>
      </c>
      <c r="C1035" s="14">
        <v>70829.499999999985</v>
      </c>
      <c r="D1035" s="14">
        <v>0</v>
      </c>
    </row>
    <row r="1036" spans="1:4">
      <c r="A1036" s="50">
        <v>43765</v>
      </c>
      <c r="B1036" s="14">
        <v>32314.230000000003</v>
      </c>
      <c r="C1036" s="14">
        <v>70829.499999999985</v>
      </c>
      <c r="D1036" s="14">
        <v>0</v>
      </c>
    </row>
    <row r="1037" spans="1:4">
      <c r="A1037" s="50">
        <v>43766</v>
      </c>
      <c r="B1037" s="14">
        <v>32314.230000000003</v>
      </c>
      <c r="C1037" s="14">
        <v>83088.62999999999</v>
      </c>
      <c r="D1037" s="14">
        <v>-944.00000000081855</v>
      </c>
    </row>
    <row r="1038" spans="1:4">
      <c r="A1038" s="50">
        <v>43767</v>
      </c>
      <c r="B1038" s="14">
        <v>32314.230000000003</v>
      </c>
      <c r="C1038" s="14">
        <v>90653.469999999987</v>
      </c>
      <c r="D1038" s="14">
        <v>-2.9831426218152046E-10</v>
      </c>
    </row>
    <row r="1039" spans="1:4">
      <c r="A1039" s="50">
        <v>43768</v>
      </c>
      <c r="B1039" s="14">
        <v>32314.230000000003</v>
      </c>
      <c r="C1039" s="14">
        <v>105612.16999999998</v>
      </c>
      <c r="D1039" s="14">
        <v>-5.9662852436304092E-10</v>
      </c>
    </row>
    <row r="1040" spans="1:4">
      <c r="A1040" s="50">
        <v>43769</v>
      </c>
      <c r="B1040" s="14">
        <v>32234.240000000002</v>
      </c>
      <c r="C1040" s="14">
        <v>99217.209999999992</v>
      </c>
      <c r="D1040" s="14">
        <v>-79.990000000223517</v>
      </c>
    </row>
    <row r="1041" spans="1:4">
      <c r="A1041" s="50">
        <v>43770</v>
      </c>
      <c r="B1041" s="14">
        <v>39379.070000000007</v>
      </c>
      <c r="C1041" s="14">
        <v>94910.29</v>
      </c>
      <c r="D1041" s="14">
        <v>0</v>
      </c>
    </row>
    <row r="1042" spans="1:4">
      <c r="A1042" s="50">
        <v>43771</v>
      </c>
      <c r="B1042" s="14">
        <v>39991.070000000007</v>
      </c>
      <c r="C1042" s="14">
        <v>92294.29</v>
      </c>
      <c r="D1042" s="14">
        <v>0</v>
      </c>
    </row>
    <row r="1043" spans="1:4">
      <c r="A1043" s="50">
        <v>43772</v>
      </c>
      <c r="B1043" s="14">
        <v>39991.070000000007</v>
      </c>
      <c r="C1043" s="14">
        <v>80597.489999999976</v>
      </c>
      <c r="D1043" s="14">
        <v>0</v>
      </c>
    </row>
    <row r="1044" spans="1:4">
      <c r="A1044" s="50">
        <v>43773</v>
      </c>
      <c r="B1044" s="14">
        <v>32846.240000000005</v>
      </c>
      <c r="C1044" s="14">
        <v>144383.96999999997</v>
      </c>
      <c r="D1044" s="14">
        <v>-7193.8699999964228</v>
      </c>
    </row>
    <row r="1045" spans="1:4">
      <c r="A1045" s="50">
        <v>43774</v>
      </c>
      <c r="B1045" s="14">
        <v>32846.240000000005</v>
      </c>
      <c r="C1045" s="14">
        <v>137205.96999999997</v>
      </c>
      <c r="D1045" s="14">
        <v>0</v>
      </c>
    </row>
    <row r="1046" spans="1:4">
      <c r="A1046" s="50">
        <v>43775</v>
      </c>
      <c r="B1046" s="14">
        <v>32859.550000000003</v>
      </c>
      <c r="C1046" s="14">
        <v>141815.69</v>
      </c>
      <c r="D1046" s="14">
        <v>343.89000000193482</v>
      </c>
    </row>
    <row r="1047" spans="1:4">
      <c r="A1047" s="50">
        <v>43776</v>
      </c>
      <c r="B1047" s="14">
        <v>32846.240000000005</v>
      </c>
      <c r="C1047" s="14">
        <v>132667.78999999998</v>
      </c>
      <c r="D1047" s="14">
        <v>-2190.1399999998503</v>
      </c>
    </row>
    <row r="1048" spans="1:4">
      <c r="A1048" s="50">
        <v>43777</v>
      </c>
      <c r="B1048" s="14">
        <v>34158.740000000005</v>
      </c>
      <c r="C1048" s="14">
        <v>105721.51999999999</v>
      </c>
      <c r="D1048" s="14">
        <v>0</v>
      </c>
    </row>
    <row r="1049" spans="1:4">
      <c r="A1049" s="50">
        <v>43778</v>
      </c>
      <c r="B1049" s="14">
        <v>34158.740000000005</v>
      </c>
      <c r="C1049" s="14">
        <v>102424.37999999999</v>
      </c>
      <c r="D1049" s="14">
        <v>0</v>
      </c>
    </row>
    <row r="1050" spans="1:4">
      <c r="A1050" s="50">
        <v>43779</v>
      </c>
      <c r="B1050" s="14">
        <v>34158.740000000005</v>
      </c>
      <c r="C1050" s="14">
        <v>100641.55999999998</v>
      </c>
      <c r="D1050" s="14">
        <v>0</v>
      </c>
    </row>
    <row r="1051" spans="1:4">
      <c r="A1051" s="50">
        <v>43780</v>
      </c>
      <c r="B1051" s="14">
        <v>32315.54</v>
      </c>
      <c r="C1051" s="14">
        <v>102259.46999999999</v>
      </c>
      <c r="D1051" s="14">
        <v>-4024.0400000017144</v>
      </c>
    </row>
    <row r="1052" spans="1:4">
      <c r="A1052" s="50">
        <v>43781</v>
      </c>
      <c r="B1052" s="14">
        <v>32315.54</v>
      </c>
      <c r="C1052" s="14">
        <v>102259.46999999999</v>
      </c>
      <c r="D1052" s="14">
        <v>55.73000000044658</v>
      </c>
    </row>
    <row r="1053" spans="1:4">
      <c r="A1053" s="50">
        <v>43782</v>
      </c>
      <c r="B1053" s="14">
        <v>32315.54</v>
      </c>
      <c r="C1053" s="14">
        <v>71987.070000000007</v>
      </c>
      <c r="D1053" s="14">
        <v>0</v>
      </c>
    </row>
    <row r="1054" spans="1:4">
      <c r="A1054" s="50">
        <v>43783</v>
      </c>
      <c r="B1054" s="14">
        <v>32241.14</v>
      </c>
      <c r="C1054" s="14">
        <v>64567.570000000007</v>
      </c>
      <c r="D1054" s="14">
        <v>-74.400000000372529</v>
      </c>
    </row>
    <row r="1055" spans="1:4">
      <c r="A1055" s="50">
        <v>43784</v>
      </c>
      <c r="B1055" s="14">
        <v>31003.040000000001</v>
      </c>
      <c r="C1055" s="14">
        <v>42377.57</v>
      </c>
      <c r="D1055" s="14">
        <v>-1298.339999999851</v>
      </c>
    </row>
    <row r="1056" spans="1:4">
      <c r="A1056" s="50">
        <v>43785</v>
      </c>
      <c r="B1056" s="14">
        <v>31003.040000000001</v>
      </c>
      <c r="C1056" s="14">
        <v>28353.460000000003</v>
      </c>
      <c r="D1056" s="14">
        <v>2649.5799999392148</v>
      </c>
    </row>
    <row r="1057" spans="1:4">
      <c r="A1057" s="50">
        <v>43786</v>
      </c>
      <c r="B1057" s="14">
        <v>31003.040000000001</v>
      </c>
      <c r="C1057" s="14">
        <v>28353.460000000003</v>
      </c>
      <c r="D1057" s="14">
        <v>3099.5799999392148</v>
      </c>
    </row>
    <row r="1058" spans="1:4">
      <c r="A1058" s="50">
        <v>43787</v>
      </c>
      <c r="B1058" s="14">
        <v>31453.040000000001</v>
      </c>
      <c r="C1058" s="14">
        <v>27478.800000000003</v>
      </c>
      <c r="D1058" s="14">
        <v>5135.959999939364</v>
      </c>
    </row>
    <row r="1059" spans="1:4">
      <c r="A1059" s="50">
        <v>43788</v>
      </c>
      <c r="B1059" s="14">
        <v>30841.040000000001</v>
      </c>
      <c r="C1059" s="14">
        <v>62061.410000000025</v>
      </c>
      <c r="D1059" s="14">
        <v>-1773.7200000019438</v>
      </c>
    </row>
    <row r="1060" spans="1:4">
      <c r="A1060" s="50">
        <v>43789</v>
      </c>
      <c r="B1060" s="14">
        <v>30841.040000000001</v>
      </c>
      <c r="C1060" s="14">
        <v>54256.470000000023</v>
      </c>
      <c r="D1060" s="14">
        <v>-219</v>
      </c>
    </row>
    <row r="1061" spans="1:4">
      <c r="A1061" s="50">
        <v>43790</v>
      </c>
      <c r="B1061" s="14">
        <v>30841.040000000001</v>
      </c>
      <c r="C1061" s="14">
        <v>44642.600000000013</v>
      </c>
      <c r="D1061" s="14">
        <v>0</v>
      </c>
    </row>
    <row r="1062" spans="1:4">
      <c r="A1062" s="50">
        <v>43791</v>
      </c>
      <c r="B1062" s="14">
        <v>30841.040000000001</v>
      </c>
      <c r="C1062" s="14">
        <v>7706.22</v>
      </c>
      <c r="D1062" s="14">
        <v>23170.819999937416</v>
      </c>
    </row>
    <row r="1063" spans="1:4">
      <c r="A1063" s="50">
        <v>43792</v>
      </c>
      <c r="B1063" s="14">
        <v>30877.040000000001</v>
      </c>
      <c r="C1063" s="14">
        <v>7102</v>
      </c>
      <c r="D1063" s="14">
        <v>23775.039999937417</v>
      </c>
    </row>
    <row r="1064" spans="1:4">
      <c r="A1064" s="50">
        <v>43793</v>
      </c>
      <c r="B1064" s="14">
        <v>30877.040000000001</v>
      </c>
      <c r="C1064" s="14">
        <v>7102</v>
      </c>
      <c r="D1064" s="14">
        <v>24189.039999937417</v>
      </c>
    </row>
    <row r="1065" spans="1:4">
      <c r="A1065" s="50">
        <v>43794</v>
      </c>
      <c r="B1065" s="14">
        <v>30535.040000000001</v>
      </c>
      <c r="C1065" s="14">
        <v>24852.840000000004</v>
      </c>
      <c r="D1065" s="14">
        <v>5682.1999999386826</v>
      </c>
    </row>
    <row r="1066" spans="1:4">
      <c r="A1066" s="50">
        <v>43795</v>
      </c>
      <c r="B1066" s="14">
        <v>30535.040000000001</v>
      </c>
      <c r="C1066" s="14">
        <v>24852.840000000004</v>
      </c>
      <c r="D1066" s="14">
        <v>5682.1999999386826</v>
      </c>
    </row>
    <row r="1067" spans="1:4">
      <c r="A1067" s="50">
        <v>43796</v>
      </c>
      <c r="B1067" s="14">
        <v>30121.040000000001</v>
      </c>
      <c r="C1067" s="14">
        <v>124865.50999999997</v>
      </c>
      <c r="D1067" s="14">
        <v>-7478.9999999979482</v>
      </c>
    </row>
    <row r="1068" spans="1:4">
      <c r="A1068" s="50">
        <v>43797</v>
      </c>
      <c r="B1068" s="14">
        <v>26291.61</v>
      </c>
      <c r="C1068" s="14">
        <v>147274.82</v>
      </c>
      <c r="D1068" s="14">
        <v>8.2218321040272713E-10</v>
      </c>
    </row>
    <row r="1069" spans="1:4">
      <c r="A1069" s="50">
        <v>43798</v>
      </c>
      <c r="B1069" s="14">
        <v>26291.61</v>
      </c>
      <c r="C1069" s="14">
        <v>136496.76999999999</v>
      </c>
      <c r="D1069" s="14">
        <v>-7.4578565545380116E-11</v>
      </c>
    </row>
    <row r="1070" spans="1:4">
      <c r="A1070" s="50">
        <v>43799</v>
      </c>
      <c r="B1070" s="14">
        <v>27129.61</v>
      </c>
      <c r="C1070" s="14">
        <v>122462.29999999997</v>
      </c>
      <c r="D1070" s="14">
        <v>0</v>
      </c>
    </row>
    <row r="1071" spans="1:4">
      <c r="A1071" s="50">
        <v>43800</v>
      </c>
      <c r="B1071" s="14">
        <v>27129.61</v>
      </c>
      <c r="C1071" s="14">
        <v>121442.29999999997</v>
      </c>
      <c r="D1071" s="14">
        <v>0</v>
      </c>
    </row>
    <row r="1072" spans="1:4">
      <c r="A1072" s="50">
        <v>43801</v>
      </c>
      <c r="B1072" s="14">
        <v>26291.61</v>
      </c>
      <c r="C1072" s="14">
        <v>129167.92999999998</v>
      </c>
      <c r="D1072" s="14">
        <v>-2819.9999999984357</v>
      </c>
    </row>
    <row r="1073" spans="1:4">
      <c r="A1073" s="50">
        <v>43802</v>
      </c>
      <c r="B1073" s="14">
        <v>26291.61</v>
      </c>
      <c r="C1073" s="14">
        <v>233173.71999999994</v>
      </c>
      <c r="D1073" s="14">
        <v>-64.640000001862063</v>
      </c>
    </row>
    <row r="1074" spans="1:4">
      <c r="A1074" s="50">
        <v>43803</v>
      </c>
      <c r="B1074" s="14">
        <v>26291.61</v>
      </c>
      <c r="C1074" s="14">
        <v>201396.17999999996</v>
      </c>
      <c r="D1074" s="14">
        <v>5.9662852436304092E-10</v>
      </c>
    </row>
    <row r="1075" spans="1:4">
      <c r="A1075" s="50">
        <v>43804</v>
      </c>
      <c r="B1075" s="14">
        <v>25821.29</v>
      </c>
      <c r="C1075" s="14">
        <v>203712.06999999995</v>
      </c>
      <c r="D1075" s="14">
        <v>-570.10000000029322</v>
      </c>
    </row>
    <row r="1076" spans="1:4">
      <c r="A1076" s="50">
        <v>43805</v>
      </c>
      <c r="B1076" s="14">
        <v>26007.29</v>
      </c>
      <c r="C1076" s="14">
        <v>195547.71999999994</v>
      </c>
      <c r="D1076" s="14">
        <v>-1.1177689884789288E-9</v>
      </c>
    </row>
    <row r="1077" spans="1:4">
      <c r="A1077" s="50">
        <v>43806</v>
      </c>
      <c r="B1077" s="14">
        <v>26824.57</v>
      </c>
      <c r="C1077" s="14">
        <v>182824.24999999997</v>
      </c>
      <c r="D1077" s="14">
        <v>0</v>
      </c>
    </row>
    <row r="1078" spans="1:4">
      <c r="A1078" s="50">
        <v>43807</v>
      </c>
      <c r="B1078" s="14">
        <v>26824.57</v>
      </c>
      <c r="C1078" s="14">
        <v>170089.74999999997</v>
      </c>
      <c r="D1078" s="14">
        <v>0</v>
      </c>
    </row>
    <row r="1079" spans="1:4">
      <c r="A1079" s="50">
        <v>43808</v>
      </c>
      <c r="B1079" s="14">
        <v>25821.29</v>
      </c>
      <c r="C1079" s="14">
        <v>119184.66999999995</v>
      </c>
      <c r="D1079" s="14">
        <v>-1003.2799999993294</v>
      </c>
    </row>
    <row r="1080" spans="1:4">
      <c r="A1080" s="50">
        <v>43809</v>
      </c>
      <c r="B1080" s="14">
        <v>25821.29</v>
      </c>
      <c r="C1080" s="14">
        <v>102804.56999999996</v>
      </c>
      <c r="D1080" s="14">
        <v>-101.21000000089407</v>
      </c>
    </row>
    <row r="1081" spans="1:4">
      <c r="A1081" s="50">
        <v>43810</v>
      </c>
      <c r="B1081" s="14">
        <v>25821.29</v>
      </c>
      <c r="C1081" s="14">
        <v>155143.06999999998</v>
      </c>
      <c r="D1081" s="14">
        <v>3.878085408359766E-9</v>
      </c>
    </row>
    <row r="1082" spans="1:4">
      <c r="A1082" s="50">
        <v>43811</v>
      </c>
      <c r="B1082" s="14">
        <v>25821.29</v>
      </c>
      <c r="C1082" s="14">
        <v>147250.65999999997</v>
      </c>
      <c r="D1082" s="14">
        <v>0</v>
      </c>
    </row>
    <row r="1083" spans="1:4">
      <c r="A1083" s="50">
        <v>43812</v>
      </c>
      <c r="B1083" s="14">
        <v>25893.29</v>
      </c>
      <c r="C1083" s="14">
        <v>112892.28</v>
      </c>
      <c r="D1083" s="14">
        <v>-347.49999999917782</v>
      </c>
    </row>
    <row r="1084" spans="1:4">
      <c r="A1084" s="50">
        <v>43813</v>
      </c>
      <c r="B1084" s="14">
        <v>25893.29</v>
      </c>
      <c r="C1084" s="14">
        <v>112342.02</v>
      </c>
      <c r="D1084" s="14">
        <v>0</v>
      </c>
    </row>
    <row r="1085" spans="1:4">
      <c r="A1085" s="50">
        <v>43814</v>
      </c>
      <c r="B1085" s="14">
        <v>25893.29</v>
      </c>
      <c r="C1085" s="14">
        <v>91065.580000000016</v>
      </c>
      <c r="D1085" s="14">
        <v>0</v>
      </c>
    </row>
    <row r="1086" spans="1:4">
      <c r="A1086" s="50">
        <v>43815</v>
      </c>
      <c r="B1086" s="14">
        <v>25821.29</v>
      </c>
      <c r="C1086" s="14">
        <v>196154.43000000002</v>
      </c>
      <c r="D1086" s="14">
        <v>-71.99999999589636</v>
      </c>
    </row>
    <row r="1087" spans="1:4">
      <c r="A1087" s="50">
        <v>43816</v>
      </c>
      <c r="B1087" s="14">
        <v>26779.66</v>
      </c>
      <c r="C1087" s="14">
        <v>191002.75</v>
      </c>
      <c r="D1087" s="14">
        <v>-3.7289282772690058E-10</v>
      </c>
    </row>
    <row r="1088" spans="1:4">
      <c r="A1088" s="50">
        <v>43817</v>
      </c>
      <c r="B1088" s="14">
        <v>26784.29</v>
      </c>
      <c r="C1088" s="14">
        <v>296994.70000000007</v>
      </c>
      <c r="D1088" s="14">
        <v>-1423.9699999986624</v>
      </c>
    </row>
    <row r="1089" spans="1:4">
      <c r="A1089" s="50">
        <v>43818</v>
      </c>
      <c r="B1089" s="14">
        <v>30613.72</v>
      </c>
      <c r="C1089" s="14">
        <v>315224.46000000002</v>
      </c>
      <c r="D1089" s="14">
        <v>925.37999999828389</v>
      </c>
    </row>
    <row r="1090" spans="1:4">
      <c r="A1090" s="50">
        <v>43819</v>
      </c>
      <c r="B1090" s="14">
        <v>29650.720000000001</v>
      </c>
      <c r="C1090" s="14">
        <v>453291.33000000007</v>
      </c>
      <c r="D1090" s="14">
        <v>-4824.6000000073109</v>
      </c>
    </row>
    <row r="1091" spans="1:4">
      <c r="A1091" s="50">
        <v>43820</v>
      </c>
      <c r="B1091" s="14">
        <v>29147.920000000002</v>
      </c>
      <c r="C1091" s="14">
        <v>452892.7900000001</v>
      </c>
      <c r="D1091" s="14">
        <v>0</v>
      </c>
    </row>
    <row r="1092" spans="1:4">
      <c r="A1092" s="50">
        <v>43821</v>
      </c>
      <c r="B1092" s="14">
        <v>29147.920000000002</v>
      </c>
      <c r="C1092" s="14">
        <v>451068.7900000001</v>
      </c>
      <c r="D1092" s="14">
        <v>0</v>
      </c>
    </row>
    <row r="1093" spans="1:4">
      <c r="A1093" s="50">
        <v>43822</v>
      </c>
      <c r="B1093" s="14">
        <v>29147.920000000002</v>
      </c>
      <c r="C1093" s="14">
        <v>491523.57000000007</v>
      </c>
      <c r="D1093" s="14">
        <v>-8.8766682893037796E-10</v>
      </c>
    </row>
    <row r="1094" spans="1:4">
      <c r="A1094" s="50">
        <v>43823</v>
      </c>
      <c r="B1094" s="14">
        <v>29267.920000000002</v>
      </c>
      <c r="C1094" s="14">
        <v>470788.5500000001</v>
      </c>
      <c r="D1094" s="14">
        <v>0</v>
      </c>
    </row>
    <row r="1095" spans="1:4">
      <c r="A1095" s="50">
        <v>43824</v>
      </c>
      <c r="B1095" s="14">
        <v>29267.920000000002</v>
      </c>
      <c r="C1095" s="14">
        <v>446838.5500000001</v>
      </c>
      <c r="D1095" s="14">
        <v>0</v>
      </c>
    </row>
    <row r="1096" spans="1:4">
      <c r="A1096" s="50">
        <v>43825</v>
      </c>
      <c r="B1096" s="14">
        <v>29267.920000000002</v>
      </c>
      <c r="C1096" s="14">
        <v>442892.95000000013</v>
      </c>
      <c r="D1096" s="14">
        <v>0</v>
      </c>
    </row>
    <row r="1097" spans="1:4">
      <c r="A1097" s="50">
        <v>43826</v>
      </c>
      <c r="B1097" s="14">
        <v>29267.920000000002</v>
      </c>
      <c r="C1097" s="14">
        <v>439823.06000000017</v>
      </c>
      <c r="D1097" s="14">
        <v>3.7243808037601411E-10</v>
      </c>
    </row>
    <row r="1098" spans="1:4">
      <c r="A1098" s="50">
        <v>43827</v>
      </c>
      <c r="B1098" s="14">
        <v>29828.38</v>
      </c>
      <c r="C1098" s="14">
        <v>435411.06000000017</v>
      </c>
      <c r="D1098" s="14">
        <v>0</v>
      </c>
    </row>
    <row r="1099" spans="1:4">
      <c r="A1099" s="50">
        <v>43828</v>
      </c>
      <c r="B1099" s="14">
        <v>29828.38</v>
      </c>
      <c r="C1099" s="14">
        <v>430681.83000000007</v>
      </c>
      <c r="D1099" s="14">
        <v>0</v>
      </c>
    </row>
    <row r="1100" spans="1:4">
      <c r="A1100" s="50">
        <v>43829</v>
      </c>
      <c r="B1100" s="14">
        <v>29267.920000000002</v>
      </c>
      <c r="C1100" s="14">
        <v>430681.83000000007</v>
      </c>
      <c r="D1100" s="14">
        <v>-560.46000000089407</v>
      </c>
    </row>
    <row r="1101" spans="1:4">
      <c r="A1101" s="50">
        <v>43830</v>
      </c>
      <c r="B1101" s="14">
        <v>32724.5</v>
      </c>
      <c r="C1101" s="14">
        <v>438127.38000000006</v>
      </c>
      <c r="D1101" s="14">
        <v>-8.9494278654456139E-10</v>
      </c>
    </row>
    <row r="1102" spans="1:4">
      <c r="A1102" s="50">
        <v>43831</v>
      </c>
      <c r="B1102" s="14">
        <v>56924.960000000006</v>
      </c>
      <c r="C1102" s="14">
        <v>416104.66000000009</v>
      </c>
      <c r="D1102" s="14">
        <v>0</v>
      </c>
    </row>
    <row r="1103" spans="1:4">
      <c r="A1103" s="50">
        <v>43832</v>
      </c>
      <c r="B1103" s="14">
        <v>52547.28</v>
      </c>
      <c r="C1103" s="14">
        <v>411502.72000000009</v>
      </c>
      <c r="D1103" s="14">
        <v>-4804.7200000006706</v>
      </c>
    </row>
    <row r="1104" spans="1:4">
      <c r="A1104" s="50">
        <v>43833</v>
      </c>
      <c r="B1104" s="14">
        <v>56388.929999999993</v>
      </c>
      <c r="C1104" s="14">
        <v>398066.03000000014</v>
      </c>
      <c r="D1104" s="14">
        <v>-546.10000000044602</v>
      </c>
    </row>
    <row r="1105" spans="1:4">
      <c r="A1105" s="50">
        <v>43834</v>
      </c>
      <c r="B1105" s="14">
        <v>63516.929999999993</v>
      </c>
      <c r="C1105" s="14">
        <v>384200.9200000001</v>
      </c>
      <c r="D1105" s="14">
        <v>0</v>
      </c>
    </row>
    <row r="1106" spans="1:4">
      <c r="A1106" s="50">
        <v>43835</v>
      </c>
      <c r="B1106" s="14">
        <v>63516.929999999993</v>
      </c>
      <c r="C1106" s="14">
        <v>375618.78</v>
      </c>
      <c r="D1106" s="14">
        <v>0</v>
      </c>
    </row>
    <row r="1107" spans="1:4">
      <c r="A1107" s="50">
        <v>43836</v>
      </c>
      <c r="B1107" s="14">
        <v>63516.929999999993</v>
      </c>
      <c r="C1107" s="14">
        <v>375441.78</v>
      </c>
      <c r="D1107" s="14">
        <v>0</v>
      </c>
    </row>
    <row r="1108" spans="1:4">
      <c r="A1108" s="50">
        <v>43837</v>
      </c>
      <c r="B1108" s="14">
        <v>8354.01</v>
      </c>
      <c r="C1108" s="14">
        <v>336759.7</v>
      </c>
      <c r="D1108" s="14">
        <v>-55162.92000000261</v>
      </c>
    </row>
    <row r="1109" spans="1:4">
      <c r="A1109" s="50">
        <v>43838</v>
      </c>
      <c r="B1109" s="14">
        <v>7791.96</v>
      </c>
      <c r="C1109" s="14">
        <v>267312.25000000012</v>
      </c>
      <c r="D1109" s="14">
        <v>-562.05000000141445</v>
      </c>
    </row>
    <row r="1110" spans="1:4">
      <c r="A1110" s="50">
        <v>43839</v>
      </c>
      <c r="B1110" s="14">
        <v>7791.96</v>
      </c>
      <c r="C1110" s="14">
        <v>246643.80000000002</v>
      </c>
      <c r="D1110" s="14">
        <v>0</v>
      </c>
    </row>
    <row r="1111" spans="1:4">
      <c r="A1111" s="50">
        <v>43840</v>
      </c>
      <c r="B1111" s="14">
        <v>7791.96</v>
      </c>
      <c r="C1111" s="14">
        <v>240892.94</v>
      </c>
      <c r="D1111" s="14">
        <v>4.4747139327228069E-10</v>
      </c>
    </row>
    <row r="1112" spans="1:4">
      <c r="A1112" s="50">
        <v>43841</v>
      </c>
      <c r="B1112" s="14">
        <v>7852.38</v>
      </c>
      <c r="C1112" s="14">
        <v>229622.58</v>
      </c>
      <c r="D1112" s="14">
        <v>0</v>
      </c>
    </row>
    <row r="1113" spans="1:4">
      <c r="A1113" s="50">
        <v>43842</v>
      </c>
      <c r="B1113" s="14">
        <v>7852.38</v>
      </c>
      <c r="C1113" s="14">
        <v>222420.82</v>
      </c>
      <c r="D1113" s="14">
        <v>0</v>
      </c>
    </row>
    <row r="1114" spans="1:4">
      <c r="A1114" s="50">
        <v>43843</v>
      </c>
      <c r="B1114" s="14">
        <v>7168.96</v>
      </c>
      <c r="C1114" s="14">
        <v>266657.45999999996</v>
      </c>
      <c r="D1114" s="14">
        <v>-777.44000000186497</v>
      </c>
    </row>
    <row r="1115" spans="1:4">
      <c r="A1115" s="50">
        <v>43844</v>
      </c>
      <c r="B1115" s="14">
        <v>9924.16</v>
      </c>
      <c r="C1115" s="14">
        <v>266786.74</v>
      </c>
      <c r="D1115" s="14">
        <v>-99.590000004918693</v>
      </c>
    </row>
    <row r="1116" spans="1:4">
      <c r="A1116" s="50">
        <v>43845</v>
      </c>
      <c r="B1116" s="14">
        <v>11015.560000000001</v>
      </c>
      <c r="C1116" s="14">
        <v>189356.84999999995</v>
      </c>
      <c r="D1116" s="14">
        <v>-1</v>
      </c>
    </row>
    <row r="1117" spans="1:4">
      <c r="A1117" s="50">
        <v>43846</v>
      </c>
      <c r="B1117" s="14">
        <v>11015.560000000001</v>
      </c>
      <c r="C1117" s="14">
        <v>188148.49999999994</v>
      </c>
      <c r="D1117" s="14">
        <v>-8.400000000372529</v>
      </c>
    </row>
    <row r="1118" spans="1:4">
      <c r="A1118" s="50">
        <v>43847</v>
      </c>
      <c r="B1118" s="14">
        <v>11015.560000000001</v>
      </c>
      <c r="C1118" s="14">
        <v>153202.18999999994</v>
      </c>
      <c r="D1118" s="14">
        <v>-7.4214767664670944E-10</v>
      </c>
    </row>
    <row r="1119" spans="1:4">
      <c r="A1119" s="50">
        <v>43848</v>
      </c>
      <c r="B1119" s="14">
        <v>11615.86</v>
      </c>
      <c r="C1119" s="14">
        <v>83115.670000000027</v>
      </c>
      <c r="D1119" s="14">
        <v>0</v>
      </c>
    </row>
    <row r="1120" spans="1:4">
      <c r="A1120" s="50">
        <v>43849</v>
      </c>
      <c r="B1120" s="14">
        <v>22555.65</v>
      </c>
      <c r="C1120" s="14">
        <v>-8048.2299999999987</v>
      </c>
      <c r="D1120" s="14">
        <v>30603.879999925906</v>
      </c>
    </row>
    <row r="1121" spans="1:4">
      <c r="A1121" s="50">
        <v>43850</v>
      </c>
      <c r="B1121" s="14">
        <v>22555.65</v>
      </c>
      <c r="C1121" s="14">
        <v>-12513.43</v>
      </c>
      <c r="D1121" s="14">
        <v>37871.409999925905</v>
      </c>
    </row>
    <row r="1122" spans="1:4">
      <c r="A1122" s="50">
        <v>43851</v>
      </c>
      <c r="B1122" s="14">
        <v>13455.07</v>
      </c>
      <c r="C1122" s="14">
        <v>50050.840000000004</v>
      </c>
      <c r="D1122" s="14">
        <v>-18544.970000000219</v>
      </c>
    </row>
    <row r="1123" spans="1:4">
      <c r="A1123" s="50">
        <v>43852</v>
      </c>
      <c r="B1123" s="14">
        <v>8902.4199999999983</v>
      </c>
      <c r="C1123" s="14">
        <v>39592.520000000011</v>
      </c>
      <c r="D1123" s="14">
        <v>-6225.2000000020862</v>
      </c>
    </row>
    <row r="1124" spans="1:4">
      <c r="A1124" s="50">
        <v>43853</v>
      </c>
      <c r="B1124" s="14">
        <v>8902.4199999999983</v>
      </c>
      <c r="C1124" s="14">
        <v>3816.4599999999996</v>
      </c>
      <c r="D1124" s="14">
        <v>5137.7499999221764</v>
      </c>
    </row>
    <row r="1125" spans="1:4">
      <c r="A1125" s="50">
        <v>43854</v>
      </c>
      <c r="B1125" s="14">
        <v>8954.2099999999991</v>
      </c>
      <c r="C1125" s="14">
        <v>3389.9099999999994</v>
      </c>
      <c r="D1125" s="14">
        <v>5564.2999999221765</v>
      </c>
    </row>
    <row r="1126" spans="1:4">
      <c r="A1126" s="50">
        <v>43855</v>
      </c>
      <c r="B1126" s="14">
        <v>8954.2099999999991</v>
      </c>
      <c r="C1126" s="14">
        <v>2891.9099999999994</v>
      </c>
      <c r="D1126" s="14">
        <v>6062.2999999221765</v>
      </c>
    </row>
    <row r="1127" spans="1:4">
      <c r="A1127" s="50">
        <v>43856</v>
      </c>
      <c r="B1127" s="14">
        <v>8954.2099999999991</v>
      </c>
      <c r="C1127" s="14">
        <v>-7193.47</v>
      </c>
      <c r="D1127" s="14">
        <v>17306.269999922177</v>
      </c>
    </row>
    <row r="1128" spans="1:4">
      <c r="A1128" s="50">
        <v>43857</v>
      </c>
      <c r="B1128" s="14">
        <v>8428.61</v>
      </c>
      <c r="C1128" s="14">
        <v>2463.79</v>
      </c>
      <c r="D1128" s="14">
        <v>5964.8199999228455</v>
      </c>
    </row>
    <row r="1129" spans="1:4">
      <c r="A1129" s="50">
        <v>43858</v>
      </c>
      <c r="B1129" s="14">
        <v>7270.0199999999995</v>
      </c>
      <c r="C1129" s="14">
        <v>89614.390000000029</v>
      </c>
      <c r="D1129" s="14">
        <v>-1158.5900000002002</v>
      </c>
    </row>
    <row r="1130" spans="1:4">
      <c r="A1130" s="50">
        <v>43859</v>
      </c>
      <c r="B1130" s="14">
        <v>7270.0199999999995</v>
      </c>
      <c r="C1130" s="14">
        <v>40878.79</v>
      </c>
      <c r="D1130" s="14">
        <v>0</v>
      </c>
    </row>
    <row r="1131" spans="1:4">
      <c r="A1131" s="50">
        <v>43860</v>
      </c>
      <c r="B1131" s="14">
        <v>7314.87</v>
      </c>
      <c r="C1131" s="14">
        <v>19548.900000000001</v>
      </c>
      <c r="D1131" s="14">
        <v>0</v>
      </c>
    </row>
    <row r="1132" spans="1:4">
      <c r="A1132" s="50">
        <v>43861</v>
      </c>
      <c r="B1132" s="14">
        <v>12698.560000000001</v>
      </c>
      <c r="C1132" s="14">
        <v>3679</v>
      </c>
      <c r="D1132" s="14">
        <v>9019.559999922616</v>
      </c>
    </row>
    <row r="1133" spans="1:4">
      <c r="A1133" s="50">
        <v>43862</v>
      </c>
      <c r="B1133" s="14">
        <v>12698.560000000001</v>
      </c>
      <c r="C1133" s="14">
        <v>1382</v>
      </c>
      <c r="D1133" s="14">
        <v>11316.559999922616</v>
      </c>
    </row>
    <row r="1134" spans="1:4">
      <c r="A1134" s="50">
        <v>43863</v>
      </c>
      <c r="B1134" s="14">
        <v>12698.560000000001</v>
      </c>
      <c r="C1134" s="14">
        <v>1382</v>
      </c>
      <c r="D1134" s="14">
        <v>11316.559999922616</v>
      </c>
    </row>
    <row r="1135" spans="1:4">
      <c r="A1135" s="50">
        <v>43864</v>
      </c>
      <c r="B1135" s="14">
        <v>12698.560000000001</v>
      </c>
      <c r="C1135" s="14">
        <v>446</v>
      </c>
      <c r="D1135" s="14">
        <v>12317.199999922615</v>
      </c>
    </row>
    <row r="1136" spans="1:4">
      <c r="A1136" s="50">
        <v>43865</v>
      </c>
      <c r="B1136" s="14">
        <v>12239.560000000001</v>
      </c>
      <c r="C1136" s="14">
        <v>8245.57</v>
      </c>
      <c r="D1136" s="14">
        <v>4244.7899999218698</v>
      </c>
    </row>
    <row r="1137" spans="1:4">
      <c r="A1137" s="50">
        <v>43866</v>
      </c>
      <c r="B1137" s="14">
        <v>12445.51</v>
      </c>
      <c r="C1137" s="14">
        <v>32163.18</v>
      </c>
      <c r="D1137" s="14">
        <v>-44.850000001191802</v>
      </c>
    </row>
    <row r="1138" spans="1:4">
      <c r="A1138" s="50">
        <v>43867</v>
      </c>
      <c r="B1138" s="14">
        <v>15066.38</v>
      </c>
      <c r="C1138" s="14">
        <v>739.65000000000009</v>
      </c>
      <c r="D1138" s="14">
        <v>55241.5299999208</v>
      </c>
    </row>
    <row r="1139" spans="1:4">
      <c r="A1139" s="50">
        <v>43868</v>
      </c>
      <c r="B1139" s="14">
        <v>55981.18</v>
      </c>
      <c r="C1139" s="14">
        <v>388.19</v>
      </c>
      <c r="D1139" s="14">
        <v>82248.3499999208</v>
      </c>
    </row>
    <row r="1140" spans="1:4">
      <c r="A1140" s="50">
        <v>43869</v>
      </c>
      <c r="B1140" s="14">
        <v>82636.540000000008</v>
      </c>
      <c r="C1140" s="14">
        <v>388.19</v>
      </c>
      <c r="D1140" s="14">
        <v>82848.3499999208</v>
      </c>
    </row>
    <row r="1141" spans="1:4">
      <c r="A1141" s="50">
        <v>43870</v>
      </c>
      <c r="B1141" s="14">
        <v>83236.540000000008</v>
      </c>
      <c r="C1141" s="14">
        <v>388.19</v>
      </c>
      <c r="D1141" s="14">
        <v>82848.3499999208</v>
      </c>
    </row>
    <row r="1142" spans="1:4">
      <c r="A1142" s="50">
        <v>43871</v>
      </c>
      <c r="B1142" s="14">
        <v>61268.31</v>
      </c>
      <c r="C1142" s="14">
        <v>2362.71</v>
      </c>
      <c r="D1142" s="14">
        <v>62018.159999919822</v>
      </c>
    </row>
    <row r="1143" spans="1:4">
      <c r="A1143" s="50">
        <v>43872</v>
      </c>
      <c r="B1143" s="14">
        <v>10525.349999999999</v>
      </c>
      <c r="C1143" s="14">
        <v>34179.370000000003</v>
      </c>
      <c r="D1143" s="14">
        <v>-22623.110000080102</v>
      </c>
    </row>
    <row r="1144" spans="1:4">
      <c r="A1144" s="50">
        <v>43873</v>
      </c>
      <c r="B1144" s="14">
        <v>5029.5199999999995</v>
      </c>
      <c r="C1144" s="14">
        <v>91806.44</v>
      </c>
      <c r="D1144" s="14">
        <v>-7024.2400000005218</v>
      </c>
    </row>
    <row r="1145" spans="1:4">
      <c r="A1145" s="50">
        <v>43874</v>
      </c>
      <c r="B1145" s="14">
        <v>4977.7199999999993</v>
      </c>
      <c r="C1145" s="14">
        <v>53300.26</v>
      </c>
      <c r="D1145" s="14">
        <v>-51.800000000745058</v>
      </c>
    </row>
    <row r="1146" spans="1:4">
      <c r="A1146" s="50">
        <v>43875</v>
      </c>
      <c r="B1146" s="14">
        <v>-172.98000000000002</v>
      </c>
      <c r="C1146" s="14">
        <v>51629.03</v>
      </c>
      <c r="D1146" s="14">
        <v>-5150.6999999992531</v>
      </c>
    </row>
    <row r="1147" spans="1:4">
      <c r="A1147" s="50">
        <v>43876</v>
      </c>
      <c r="B1147" s="14">
        <v>13554.42</v>
      </c>
      <c r="C1147" s="14">
        <v>11503.749999999998</v>
      </c>
      <c r="D1147" s="14">
        <v>1732.6699999193734</v>
      </c>
    </row>
    <row r="1148" spans="1:4">
      <c r="A1148" s="50">
        <v>43877</v>
      </c>
      <c r="B1148" s="14">
        <v>13236.42</v>
      </c>
      <c r="C1148" s="14">
        <v>11184.349999999999</v>
      </c>
      <c r="D1148" s="14">
        <v>2052.0699999193735</v>
      </c>
    </row>
    <row r="1149" spans="1:4">
      <c r="A1149" s="50">
        <v>43878</v>
      </c>
      <c r="B1149" s="14">
        <v>-490.98</v>
      </c>
      <c r="C1149" s="14">
        <v>51769.89</v>
      </c>
      <c r="D1149" s="14">
        <v>-13727.400000002461</v>
      </c>
    </row>
    <row r="1150" spans="1:4">
      <c r="A1150" s="50">
        <v>43879</v>
      </c>
      <c r="B1150" s="14">
        <v>-172.98000000000002</v>
      </c>
      <c r="C1150" s="14">
        <v>55210.480000000018</v>
      </c>
      <c r="D1150" s="14">
        <v>-3366.5800000045438</v>
      </c>
    </row>
    <row r="1151" spans="1:4">
      <c r="A1151" s="50">
        <v>43880</v>
      </c>
      <c r="B1151" s="14">
        <v>-172.98000000000002</v>
      </c>
      <c r="C1151" s="14">
        <v>52184.730000000018</v>
      </c>
      <c r="D1151" s="14">
        <v>2.9797320166835561E-10</v>
      </c>
    </row>
    <row r="1152" spans="1:4">
      <c r="A1152" s="50">
        <v>43881</v>
      </c>
      <c r="B1152" s="14">
        <v>-172.98000000000002</v>
      </c>
      <c r="C1152" s="14">
        <v>45385.82</v>
      </c>
      <c r="D1152" s="14">
        <v>0</v>
      </c>
    </row>
    <row r="1153" spans="1:4">
      <c r="A1153" s="50">
        <v>43882</v>
      </c>
      <c r="B1153" s="14">
        <v>-172.98000000000002</v>
      </c>
      <c r="C1153" s="14">
        <v>7581.93</v>
      </c>
      <c r="D1153" s="14">
        <v>0</v>
      </c>
    </row>
    <row r="1154" spans="1:4">
      <c r="A1154" s="50">
        <v>43883</v>
      </c>
      <c r="B1154" s="14">
        <v>-172.98000000000002</v>
      </c>
      <c r="C1154" s="14">
        <v>7581.93</v>
      </c>
      <c r="D1154" s="14">
        <v>0</v>
      </c>
    </row>
    <row r="1155" spans="1:4">
      <c r="A1155" s="50">
        <v>43884</v>
      </c>
      <c r="B1155" s="14">
        <v>-172.98000000000002</v>
      </c>
      <c r="C1155" s="14">
        <v>7581.93</v>
      </c>
      <c r="D1155" s="14">
        <v>0</v>
      </c>
    </row>
    <row r="1156" spans="1:4">
      <c r="A1156" s="50">
        <v>43885</v>
      </c>
      <c r="B1156" s="14">
        <v>-172.98000000000002</v>
      </c>
      <c r="C1156" s="14">
        <v>73558.320000000022</v>
      </c>
      <c r="D1156" s="14">
        <v>-1329.6000000002241</v>
      </c>
    </row>
    <row r="1157" spans="1:4">
      <c r="A1157" s="50">
        <v>43886</v>
      </c>
      <c r="B1157" s="14">
        <v>319.62</v>
      </c>
      <c r="C1157" s="14">
        <v>66380.429999999993</v>
      </c>
      <c r="D1157" s="14">
        <v>-1.7134880181401968E-9</v>
      </c>
    </row>
    <row r="1158" spans="1:4">
      <c r="A1158" s="50">
        <v>43887</v>
      </c>
      <c r="B1158" s="14">
        <v>355.62</v>
      </c>
      <c r="C1158" s="14">
        <v>66380.429999999993</v>
      </c>
      <c r="D1158" s="14">
        <v>0</v>
      </c>
    </row>
    <row r="1159" spans="1:4">
      <c r="A1159" s="50">
        <v>43888</v>
      </c>
      <c r="B1159" s="14">
        <v>397.62</v>
      </c>
      <c r="C1159" s="14">
        <v>65375.259999999995</v>
      </c>
      <c r="D1159" s="14">
        <v>0</v>
      </c>
    </row>
    <row r="1160" spans="1:4">
      <c r="A1160" s="50">
        <v>43889</v>
      </c>
      <c r="B1160" s="14">
        <v>211.62</v>
      </c>
      <c r="C1160" s="14">
        <v>62687.920000000006</v>
      </c>
      <c r="D1160" s="14">
        <v>-186</v>
      </c>
    </row>
    <row r="1161" spans="1:4">
      <c r="A1161" s="50">
        <v>43890</v>
      </c>
      <c r="B1161" s="14">
        <v>694.98</v>
      </c>
      <c r="C1161" s="14">
        <v>52970.369999999995</v>
      </c>
      <c r="D1161" s="14">
        <v>0</v>
      </c>
    </row>
    <row r="1162" spans="1:4">
      <c r="A1162" s="50">
        <v>43891</v>
      </c>
      <c r="B1162" s="14">
        <v>694.98</v>
      </c>
      <c r="C1162" s="14">
        <v>6097.05</v>
      </c>
      <c r="D1162" s="14">
        <v>0</v>
      </c>
    </row>
    <row r="1163" spans="1:4">
      <c r="A1163" s="50">
        <v>43892</v>
      </c>
      <c r="B1163" s="14">
        <v>1003.02</v>
      </c>
      <c r="C1163" s="14">
        <v>437.92999999999995</v>
      </c>
      <c r="D1163" s="14">
        <v>865.08999991072506</v>
      </c>
    </row>
    <row r="1164" spans="1:4">
      <c r="A1164" s="50">
        <v>43893</v>
      </c>
      <c r="B1164" s="14">
        <v>1303.02</v>
      </c>
      <c r="C1164" s="14">
        <v>437.92999999999995</v>
      </c>
      <c r="D1164" s="14">
        <v>7295.4999999107249</v>
      </c>
    </row>
    <row r="1165" spans="1:4">
      <c r="A1165" s="50">
        <v>43894</v>
      </c>
      <c r="B1165" s="14">
        <v>694.98</v>
      </c>
      <c r="C1165" s="14">
        <v>49247.229999999989</v>
      </c>
      <c r="D1165" s="14">
        <v>-20997.130000003141</v>
      </c>
    </row>
    <row r="1166" spans="1:4">
      <c r="A1166" s="50">
        <v>43895</v>
      </c>
      <c r="B1166" s="14">
        <v>694.98</v>
      </c>
      <c r="C1166" s="14">
        <v>19275.030000000002</v>
      </c>
      <c r="D1166" s="14">
        <v>-915.28999999910593</v>
      </c>
    </row>
    <row r="1167" spans="1:4">
      <c r="A1167" s="50">
        <v>43896</v>
      </c>
      <c r="B1167" s="14">
        <v>1043.94</v>
      </c>
      <c r="C1167" s="14">
        <v>7515.17</v>
      </c>
      <c r="D1167" s="14">
        <v>3479.1300000019373</v>
      </c>
    </row>
    <row r="1168" spans="1:4">
      <c r="A1168" s="50">
        <v>43897</v>
      </c>
      <c r="B1168" s="14">
        <v>1043.94</v>
      </c>
      <c r="C1168" s="14">
        <v>6008.21</v>
      </c>
      <c r="D1168" s="14">
        <v>0</v>
      </c>
    </row>
    <row r="1169" spans="1:4">
      <c r="A1169" s="50">
        <v>43898</v>
      </c>
      <c r="B1169" s="14">
        <v>1043.94</v>
      </c>
      <c r="C1169" s="14">
        <v>6008.21</v>
      </c>
      <c r="D1169" s="14">
        <v>0</v>
      </c>
    </row>
    <row r="1170" spans="1:4">
      <c r="A1170" s="50">
        <v>43899</v>
      </c>
      <c r="B1170" s="14">
        <v>202.38</v>
      </c>
      <c r="C1170" s="14">
        <v>6173.1100000000006</v>
      </c>
      <c r="D1170" s="14">
        <v>-1350.6700000004466</v>
      </c>
    </row>
    <row r="1171" spans="1:4">
      <c r="A1171" s="50">
        <v>43900</v>
      </c>
      <c r="B1171" s="14">
        <v>-280.98</v>
      </c>
      <c r="C1171" s="14">
        <v>80895.930000000022</v>
      </c>
      <c r="D1171" s="14">
        <v>-1575.3600000034203</v>
      </c>
    </row>
    <row r="1172" spans="1:4">
      <c r="A1172" s="50">
        <v>43901</v>
      </c>
      <c r="B1172" s="14">
        <v>-280.98</v>
      </c>
      <c r="C1172" s="14">
        <v>67558.77</v>
      </c>
      <c r="D1172" s="14">
        <v>0</v>
      </c>
    </row>
    <row r="1173" spans="1:4">
      <c r="A1173" s="50">
        <v>43902</v>
      </c>
      <c r="B1173" s="14">
        <v>-280.98</v>
      </c>
      <c r="C1173" s="14">
        <v>63656.310000000012</v>
      </c>
      <c r="D1173" s="14">
        <v>-1.7880665836855769E-9</v>
      </c>
    </row>
    <row r="1174" spans="1:4">
      <c r="A1174" s="50">
        <v>43903</v>
      </c>
      <c r="B1174" s="14">
        <v>1435.29</v>
      </c>
      <c r="C1174" s="14">
        <v>29556.909999999996</v>
      </c>
      <c r="D1174" s="14">
        <v>0</v>
      </c>
    </row>
    <row r="1175" spans="1:4">
      <c r="A1175" s="50">
        <v>43904</v>
      </c>
      <c r="B1175" s="14">
        <v>1435.29</v>
      </c>
      <c r="C1175" s="14">
        <v>26931.48</v>
      </c>
      <c r="D1175" s="14">
        <v>0</v>
      </c>
    </row>
    <row r="1176" spans="1:4">
      <c r="A1176" s="50">
        <v>43905</v>
      </c>
      <c r="B1176" s="14">
        <v>5103.6899999999996</v>
      </c>
      <c r="C1176" s="14">
        <v>4361.6799999999994</v>
      </c>
      <c r="D1176" s="14">
        <v>994.00999990478522</v>
      </c>
    </row>
    <row r="1177" spans="1:4">
      <c r="A1177" s="50">
        <v>43906</v>
      </c>
      <c r="B1177" s="14">
        <v>5355.69</v>
      </c>
      <c r="C1177" s="14">
        <v>490.43999999999994</v>
      </c>
      <c r="D1177" s="14">
        <v>8704.1799999047835</v>
      </c>
    </row>
    <row r="1178" spans="1:4">
      <c r="A1178" s="50">
        <v>43907</v>
      </c>
      <c r="B1178" s="14">
        <v>7431.8999999999987</v>
      </c>
      <c r="C1178" s="14">
        <v>5362.6900000000005</v>
      </c>
      <c r="D1178" s="14">
        <v>2069.2099998997164</v>
      </c>
    </row>
    <row r="1179" spans="1:4">
      <c r="A1179" s="50">
        <v>43908</v>
      </c>
      <c r="B1179" s="14">
        <v>7431.8999999999987</v>
      </c>
      <c r="C1179" s="14">
        <v>-4097.829999999999</v>
      </c>
      <c r="D1179" s="14">
        <v>12127.129999899718</v>
      </c>
    </row>
    <row r="1180" spans="1:4">
      <c r="A1180" s="50">
        <v>43909</v>
      </c>
      <c r="B1180" s="14">
        <v>8029.2999999999993</v>
      </c>
      <c r="C1180" s="14">
        <v>-5062.6299999999992</v>
      </c>
      <c r="D1180" s="14">
        <v>13091.929999899718</v>
      </c>
    </row>
    <row r="1181" spans="1:4">
      <c r="A1181" s="50">
        <v>43910</v>
      </c>
      <c r="B1181" s="14">
        <v>8029.2999999999993</v>
      </c>
      <c r="C1181" s="14">
        <v>-8337.4700000000012</v>
      </c>
      <c r="D1181" s="14">
        <v>18004.969999899717</v>
      </c>
    </row>
    <row r="1182" spans="1:4">
      <c r="A1182" s="50">
        <v>43911</v>
      </c>
      <c r="B1182" s="14">
        <v>9667.5000000000018</v>
      </c>
      <c r="C1182" s="14">
        <v>-9315.4500000000007</v>
      </c>
      <c r="D1182" s="14">
        <v>20068.229999899719</v>
      </c>
    </row>
    <row r="1183" spans="1:4">
      <c r="A1183" s="50">
        <v>43912</v>
      </c>
      <c r="B1183" s="14">
        <v>10752.78</v>
      </c>
      <c r="C1183" s="14">
        <v>-9315.4500000000007</v>
      </c>
      <c r="D1183" s="14">
        <v>26725.829999899717</v>
      </c>
    </row>
    <row r="1184" spans="1:4">
      <c r="A1184" s="50">
        <v>43913</v>
      </c>
      <c r="B1184" s="14">
        <v>7850.1</v>
      </c>
      <c r="C1184" s="14">
        <v>4703.6400000000003</v>
      </c>
      <c r="D1184" s="14">
        <v>3146.4599998985213</v>
      </c>
    </row>
    <row r="1185" spans="1:4">
      <c r="A1185" s="50">
        <v>43914</v>
      </c>
      <c r="B1185" s="14">
        <v>4036.2200000000003</v>
      </c>
      <c r="C1185" s="14">
        <v>43278.89</v>
      </c>
      <c r="D1185" s="14">
        <v>-3849.8800000026749</v>
      </c>
    </row>
    <row r="1186" spans="1:4">
      <c r="A1186" s="50">
        <v>43915</v>
      </c>
      <c r="B1186" s="14">
        <v>4404.22</v>
      </c>
      <c r="C1186" s="14">
        <v>35763.250000000007</v>
      </c>
      <c r="D1186" s="14">
        <v>0</v>
      </c>
    </row>
    <row r="1187" spans="1:4">
      <c r="A1187" s="50">
        <v>43916</v>
      </c>
      <c r="B1187" s="14">
        <v>7183.46</v>
      </c>
      <c r="C1187" s="14">
        <v>35763.250000000007</v>
      </c>
      <c r="D1187" s="14">
        <v>0</v>
      </c>
    </row>
    <row r="1188" spans="1:4">
      <c r="A1188" s="50">
        <v>43917</v>
      </c>
      <c r="B1188" s="14">
        <v>10315.640000000001</v>
      </c>
      <c r="C1188" s="14">
        <v>34513.210000000006</v>
      </c>
      <c r="D1188" s="14">
        <v>0</v>
      </c>
    </row>
    <row r="1189" spans="1:4">
      <c r="A1189" s="50">
        <v>43918</v>
      </c>
      <c r="B1189" s="14">
        <v>11645.240000000002</v>
      </c>
      <c r="C1189" s="14">
        <v>34031.410000000003</v>
      </c>
      <c r="D1189" s="14">
        <v>0</v>
      </c>
    </row>
    <row r="1190" spans="1:4">
      <c r="A1190" s="50">
        <v>43919</v>
      </c>
      <c r="B1190" s="14">
        <v>17045.240000000002</v>
      </c>
      <c r="C1190" s="14">
        <v>26408.15</v>
      </c>
      <c r="D1190" s="14">
        <v>0</v>
      </c>
    </row>
    <row r="1191" spans="1:4">
      <c r="A1191" s="50">
        <v>43920</v>
      </c>
      <c r="B1191" s="14">
        <v>17070.84</v>
      </c>
      <c r="C1191" s="14">
        <v>14369.75</v>
      </c>
      <c r="D1191" s="14">
        <v>3001.0899998958357</v>
      </c>
    </row>
    <row r="1192" spans="1:4">
      <c r="A1192" s="50">
        <v>43921</v>
      </c>
      <c r="B1192" s="14">
        <v>14314.000000000002</v>
      </c>
      <c r="C1192" s="14">
        <v>4816</v>
      </c>
      <c r="D1192" s="14">
        <v>12054.36999989226</v>
      </c>
    </row>
    <row r="1193" spans="1:4">
      <c r="A1193" s="50">
        <v>43922</v>
      </c>
      <c r="B1193" s="14">
        <v>8382.2199999999993</v>
      </c>
      <c r="C1193" s="14">
        <v>2193.88</v>
      </c>
      <c r="D1193" s="14">
        <v>9314.7199998910692</v>
      </c>
    </row>
    <row r="1194" spans="1:4">
      <c r="A1194" s="50">
        <v>43923</v>
      </c>
      <c r="B1194" s="14">
        <v>11508.6</v>
      </c>
      <c r="C1194" s="14">
        <v>1972.84</v>
      </c>
      <c r="D1194" s="14">
        <v>12097.75999989107</v>
      </c>
    </row>
    <row r="1195" spans="1:4">
      <c r="A1195" s="50">
        <v>43924</v>
      </c>
      <c r="B1195" s="14">
        <v>14070.6</v>
      </c>
      <c r="C1195" s="14">
        <v>961.72</v>
      </c>
      <c r="D1195" s="14">
        <v>13108.879999890474</v>
      </c>
    </row>
    <row r="1196" spans="1:4">
      <c r="A1196" s="50">
        <v>43925</v>
      </c>
      <c r="B1196" s="14">
        <v>14070.6</v>
      </c>
      <c r="C1196" s="14">
        <v>918.88</v>
      </c>
      <c r="D1196" s="14">
        <v>13951.889999890474</v>
      </c>
    </row>
    <row r="1197" spans="1:4">
      <c r="A1197" s="50">
        <v>43926</v>
      </c>
      <c r="B1197" s="14">
        <v>14870.77</v>
      </c>
      <c r="C1197" s="14">
        <v>1297.24</v>
      </c>
      <c r="D1197" s="14">
        <v>27992.949999890476</v>
      </c>
    </row>
    <row r="1198" spans="1:4">
      <c r="A1198" s="50">
        <v>43927</v>
      </c>
      <c r="B1198" s="14">
        <v>29290.190000000002</v>
      </c>
      <c r="C1198" s="14">
        <v>1588.24</v>
      </c>
      <c r="D1198" s="14">
        <v>61210.159999890471</v>
      </c>
    </row>
    <row r="1199" spans="1:4">
      <c r="A1199" s="50">
        <v>43928</v>
      </c>
      <c r="B1199" s="14">
        <v>62798.399999999994</v>
      </c>
      <c r="C1199" s="14">
        <v>1588.24</v>
      </c>
      <c r="D1199" s="14">
        <v>70670.509999890477</v>
      </c>
    </row>
    <row r="1200" spans="1:4">
      <c r="A1200" s="50">
        <v>43929</v>
      </c>
      <c r="B1200" s="14">
        <v>38992.869999999995</v>
      </c>
      <c r="C1200" s="14">
        <v>14119.72</v>
      </c>
      <c r="D1200" s="14">
        <v>25576.149999890033</v>
      </c>
    </row>
    <row r="1201" spans="1:4">
      <c r="A1201" s="50">
        <v>43930</v>
      </c>
      <c r="B1201" s="14">
        <v>39695.869999999995</v>
      </c>
      <c r="C1201" s="14">
        <v>3706.88</v>
      </c>
      <c r="D1201" s="14">
        <v>35988.989999890036</v>
      </c>
    </row>
    <row r="1202" spans="1:4">
      <c r="A1202" s="50">
        <v>43931</v>
      </c>
      <c r="B1202" s="14">
        <v>39695.869999999995</v>
      </c>
      <c r="C1202" s="14">
        <v>2267.46</v>
      </c>
      <c r="D1202" s="14">
        <v>39736.489999890036</v>
      </c>
    </row>
    <row r="1203" spans="1:4">
      <c r="A1203" s="50">
        <v>43932</v>
      </c>
      <c r="B1203" s="14">
        <v>42003.95</v>
      </c>
      <c r="C1203" s="14">
        <v>2421.7200000000003</v>
      </c>
      <c r="D1203" s="14">
        <v>45010.519999890035</v>
      </c>
    </row>
    <row r="1204" spans="1:4">
      <c r="A1204" s="50">
        <v>43933</v>
      </c>
      <c r="B1204" s="14">
        <v>47432.24</v>
      </c>
      <c r="C1204" s="14">
        <v>2395.2000000000003</v>
      </c>
      <c r="D1204" s="14">
        <v>45037.039999890032</v>
      </c>
    </row>
    <row r="1205" spans="1:4">
      <c r="A1205" s="50">
        <v>43934</v>
      </c>
      <c r="B1205" s="14">
        <v>47432.24</v>
      </c>
      <c r="C1205" s="14">
        <v>2395.2000000000003</v>
      </c>
      <c r="D1205" s="14">
        <v>46009.039999890032</v>
      </c>
    </row>
    <row r="1206" spans="1:4">
      <c r="A1206" s="50">
        <v>43935</v>
      </c>
      <c r="B1206" s="14">
        <v>48404.24</v>
      </c>
      <c r="C1206" s="14">
        <v>1368.3100000000002</v>
      </c>
      <c r="D1206" s="14">
        <v>47117.109999889886</v>
      </c>
    </row>
    <row r="1207" spans="1:4">
      <c r="A1207" s="50">
        <v>43936</v>
      </c>
      <c r="B1207" s="14">
        <v>48485.42</v>
      </c>
      <c r="C1207" s="14">
        <v>399.34000000000003</v>
      </c>
      <c r="D1207" s="14">
        <v>65760.499999889886</v>
      </c>
    </row>
    <row r="1208" spans="1:4">
      <c r="A1208" s="50">
        <v>43937</v>
      </c>
      <c r="B1208" s="14">
        <v>62463.299999999996</v>
      </c>
      <c r="C1208" s="14">
        <v>7253.2400000000007</v>
      </c>
      <c r="D1208" s="14">
        <v>55210.059999888545</v>
      </c>
    </row>
    <row r="1209" spans="1:4">
      <c r="A1209" s="50">
        <v>43938</v>
      </c>
      <c r="B1209" s="14">
        <v>57985.299999999996</v>
      </c>
      <c r="C1209" s="14">
        <v>7964.3</v>
      </c>
      <c r="D1209" s="14">
        <v>50020.999999889886</v>
      </c>
    </row>
    <row r="1210" spans="1:4">
      <c r="A1210" s="50">
        <v>43939</v>
      </c>
      <c r="B1210" s="14">
        <v>57985.299999999996</v>
      </c>
      <c r="C1210" s="14">
        <v>6872.3</v>
      </c>
      <c r="D1210" s="14">
        <v>51112.999999889886</v>
      </c>
    </row>
    <row r="1211" spans="1:4">
      <c r="A1211" s="50">
        <v>43940</v>
      </c>
      <c r="B1211" s="14">
        <v>57985.299999999996</v>
      </c>
      <c r="C1211" s="14">
        <v>6872.3</v>
      </c>
      <c r="D1211" s="14">
        <v>51112.999999889886</v>
      </c>
    </row>
    <row r="1212" spans="1:4">
      <c r="A1212" s="50">
        <v>43941</v>
      </c>
      <c r="B1212" s="14">
        <v>57985.299999999996</v>
      </c>
      <c r="C1212" s="14">
        <v>3741.46</v>
      </c>
      <c r="D1212" s="14">
        <v>61164.65999989093</v>
      </c>
    </row>
    <row r="1213" spans="1:4">
      <c r="A1213" s="50">
        <v>43942</v>
      </c>
      <c r="B1213" s="14">
        <v>56312.099999999991</v>
      </c>
      <c r="C1213" s="14">
        <v>45440.590000000018</v>
      </c>
      <c r="D1213" s="14">
        <v>10871.509999888694</v>
      </c>
    </row>
    <row r="1214" spans="1:4">
      <c r="A1214" s="50">
        <v>43943</v>
      </c>
      <c r="B1214" s="14">
        <v>56312.099999999991</v>
      </c>
      <c r="C1214" s="14">
        <v>41925.33</v>
      </c>
      <c r="D1214" s="14">
        <v>15376.289999888695</v>
      </c>
    </row>
    <row r="1215" spans="1:4">
      <c r="A1215" s="50">
        <v>43944</v>
      </c>
      <c r="B1215" s="14">
        <v>57301.619999999995</v>
      </c>
      <c r="C1215" s="14">
        <v>943.33999999999992</v>
      </c>
      <c r="D1215" s="14">
        <v>56440.959999888699</v>
      </c>
    </row>
    <row r="1216" spans="1:4">
      <c r="A1216" s="50">
        <v>43945</v>
      </c>
      <c r="B1216" s="14">
        <v>57384.299999999996</v>
      </c>
      <c r="C1216" s="14">
        <v>129.26</v>
      </c>
      <c r="D1216" s="14">
        <v>57255.039999888701</v>
      </c>
    </row>
    <row r="1217" spans="1:4">
      <c r="A1217" s="50">
        <v>43946</v>
      </c>
      <c r="B1217" s="14">
        <v>57384.299999999996</v>
      </c>
      <c r="C1217" s="14">
        <v>0</v>
      </c>
      <c r="D1217" s="14">
        <v>65444.539999888701</v>
      </c>
    </row>
    <row r="1218" spans="1:4">
      <c r="A1218" s="50">
        <v>43947</v>
      </c>
      <c r="B1218" s="14">
        <v>65444.539999999994</v>
      </c>
      <c r="C1218" s="14">
        <v>0</v>
      </c>
      <c r="D1218" s="14">
        <v>65444.539999888701</v>
      </c>
    </row>
    <row r="1219" spans="1:4">
      <c r="A1219" s="50">
        <v>43948</v>
      </c>
      <c r="B1219" s="14">
        <v>65444.539999999994</v>
      </c>
      <c r="C1219" s="14">
        <v>1841.15</v>
      </c>
      <c r="D1219" s="14">
        <v>64623.38999988974</v>
      </c>
    </row>
    <row r="1220" spans="1:4">
      <c r="A1220" s="50">
        <v>43949</v>
      </c>
      <c r="B1220" s="14">
        <v>63383.229999999989</v>
      </c>
      <c r="C1220" s="14">
        <v>14663.73</v>
      </c>
      <c r="D1220" s="14">
        <v>48839.499999885418</v>
      </c>
    </row>
    <row r="1221" spans="1:4">
      <c r="A1221" s="50">
        <v>43950</v>
      </c>
      <c r="B1221" s="14">
        <v>63451.869999999988</v>
      </c>
      <c r="C1221" s="14">
        <v>12606.06</v>
      </c>
      <c r="D1221" s="14">
        <v>52679.809999887504</v>
      </c>
    </row>
    <row r="1222" spans="1:4">
      <c r="A1222" s="50">
        <v>43951</v>
      </c>
      <c r="B1222" s="14">
        <v>65285.869999999988</v>
      </c>
      <c r="C1222" s="14">
        <v>22848.699999999997</v>
      </c>
      <c r="D1222" s="14">
        <v>77055.93999988884</v>
      </c>
    </row>
    <row r="1223" spans="1:4">
      <c r="A1223" s="50">
        <v>43952</v>
      </c>
      <c r="B1223" s="14">
        <v>99904.639999999985</v>
      </c>
      <c r="C1223" s="14">
        <v>22848.699999999997</v>
      </c>
      <c r="D1223" s="14">
        <v>79987.179999888845</v>
      </c>
    </row>
    <row r="1224" spans="1:4">
      <c r="A1224" s="50">
        <v>43953</v>
      </c>
      <c r="B1224" s="14">
        <v>102835.87999999999</v>
      </c>
      <c r="C1224" s="14">
        <v>22848.699999999997</v>
      </c>
      <c r="D1224" s="14">
        <v>79987.179999888845</v>
      </c>
    </row>
    <row r="1225" spans="1:4">
      <c r="A1225" s="50">
        <v>43954</v>
      </c>
      <c r="B1225" s="14">
        <v>102835.87999999999</v>
      </c>
      <c r="C1225" s="14">
        <v>22848.699999999997</v>
      </c>
      <c r="D1225" s="14">
        <v>86211.039999888846</v>
      </c>
    </row>
    <row r="1226" spans="1:4">
      <c r="A1226" s="50">
        <v>43955</v>
      </c>
      <c r="B1226" s="14">
        <v>107621.23999999999</v>
      </c>
      <c r="C1226" s="14">
        <v>34465.370000000003</v>
      </c>
      <c r="D1226" s="14">
        <v>73839.869999885865</v>
      </c>
    </row>
    <row r="1227" spans="1:4">
      <c r="A1227" s="50">
        <v>43956</v>
      </c>
      <c r="B1227" s="14">
        <v>108305.23999999999</v>
      </c>
      <c r="C1227" s="14">
        <v>18469.07</v>
      </c>
      <c r="D1227" s="14">
        <v>102397.16999988467</v>
      </c>
    </row>
    <row r="1228" spans="1:4">
      <c r="A1228" s="50">
        <v>43957</v>
      </c>
      <c r="B1228" s="14">
        <v>120866.24000000001</v>
      </c>
      <c r="C1228" s="14">
        <v>18374.66</v>
      </c>
      <c r="D1228" s="14">
        <v>104555.57999988468</v>
      </c>
    </row>
    <row r="1229" spans="1:4">
      <c r="A1229" s="50">
        <v>43958</v>
      </c>
      <c r="B1229" s="14">
        <v>122810.24000000001</v>
      </c>
      <c r="C1229" s="14">
        <v>19529.329999999998</v>
      </c>
      <c r="D1229" s="14">
        <v>108012.70999988423</v>
      </c>
    </row>
    <row r="1230" spans="1:4">
      <c r="A1230" s="50">
        <v>43959</v>
      </c>
      <c r="B1230" s="14">
        <v>127542.04000000001</v>
      </c>
      <c r="C1230" s="14">
        <v>19529.329999999998</v>
      </c>
      <c r="D1230" s="14">
        <v>108486.70999988423</v>
      </c>
    </row>
    <row r="1231" spans="1:4">
      <c r="A1231" s="50">
        <v>43960</v>
      </c>
      <c r="B1231" s="14">
        <v>128016.04000000001</v>
      </c>
      <c r="C1231" s="14">
        <v>19529.329999999998</v>
      </c>
      <c r="D1231" s="14">
        <v>108486.70999988423</v>
      </c>
    </row>
    <row r="1232" spans="1:4">
      <c r="A1232" s="50">
        <v>43961</v>
      </c>
      <c r="B1232" s="14">
        <v>128016.04000000001</v>
      </c>
      <c r="C1232" s="14">
        <v>19529.329999999998</v>
      </c>
      <c r="D1232" s="14">
        <v>108486.70999988423</v>
      </c>
    </row>
    <row r="1233" spans="1:4">
      <c r="A1233" s="50">
        <v>43962</v>
      </c>
      <c r="B1233" s="14">
        <v>128021.03000000001</v>
      </c>
      <c r="C1233" s="14">
        <v>18877.489999999998</v>
      </c>
      <c r="D1233" s="14">
        <v>110943.53999988096</v>
      </c>
    </row>
    <row r="1234" spans="1:4">
      <c r="A1234" s="50">
        <v>43963</v>
      </c>
      <c r="B1234" s="14">
        <v>129821.03000000001</v>
      </c>
      <c r="C1234" s="14">
        <v>18402.759999999998</v>
      </c>
      <c r="D1234" s="14">
        <v>111418.26999988095</v>
      </c>
    </row>
    <row r="1235" spans="1:4">
      <c r="A1235" s="50">
        <v>43964</v>
      </c>
      <c r="B1235" s="14">
        <v>129821.03000000001</v>
      </c>
      <c r="C1235" s="14">
        <v>13044.73</v>
      </c>
      <c r="D1235" s="14">
        <v>118362.21999988215</v>
      </c>
    </row>
    <row r="1236" spans="1:4">
      <c r="A1236" s="50">
        <v>43965</v>
      </c>
      <c r="B1236" s="14">
        <v>131406.95000000001</v>
      </c>
      <c r="C1236" s="14">
        <v>12957.43</v>
      </c>
      <c r="D1236" s="14">
        <v>120777.51999988215</v>
      </c>
    </row>
    <row r="1237" spans="1:4">
      <c r="A1237" s="50">
        <v>43966</v>
      </c>
      <c r="B1237" s="14">
        <v>133734.95000000001</v>
      </c>
      <c r="C1237" s="14">
        <v>2434.31</v>
      </c>
      <c r="D1237" s="14">
        <v>131866.55999988364</v>
      </c>
    </row>
    <row r="1238" spans="1:4">
      <c r="A1238" s="50">
        <v>43967</v>
      </c>
      <c r="B1238" s="14">
        <v>134300.87000000002</v>
      </c>
      <c r="C1238" s="14">
        <v>2434.31</v>
      </c>
      <c r="D1238" s="14">
        <v>140216.28999988365</v>
      </c>
    </row>
    <row r="1239" spans="1:4">
      <c r="A1239" s="50">
        <v>43968</v>
      </c>
      <c r="B1239" s="14">
        <v>142650.59999999998</v>
      </c>
      <c r="C1239" s="14">
        <v>2417.81</v>
      </c>
      <c r="D1239" s="14">
        <v>140232.78999988365</v>
      </c>
    </row>
    <row r="1240" spans="1:4">
      <c r="A1240" s="50">
        <v>43969</v>
      </c>
      <c r="B1240" s="14">
        <v>142650.59999999998</v>
      </c>
      <c r="C1240" s="14">
        <v>95.5</v>
      </c>
      <c r="D1240" s="14">
        <v>142825.91999988366</v>
      </c>
    </row>
    <row r="1241" spans="1:4">
      <c r="A1241" s="50">
        <v>43970</v>
      </c>
      <c r="B1241" s="14">
        <v>130291.12000000001</v>
      </c>
      <c r="C1241" s="14">
        <v>28145.64</v>
      </c>
      <c r="D1241" s="14">
        <v>102745.47999988202</v>
      </c>
    </row>
    <row r="1242" spans="1:4">
      <c r="A1242" s="50">
        <v>43971</v>
      </c>
      <c r="B1242" s="14">
        <v>130891.12000000001</v>
      </c>
      <c r="C1242" s="14">
        <v>30415.559999999998</v>
      </c>
      <c r="D1242" s="14">
        <v>102128.96999988203</v>
      </c>
    </row>
    <row r="1243" spans="1:4">
      <c r="A1243" s="50">
        <v>43972</v>
      </c>
      <c r="B1243" s="14">
        <v>132544.53</v>
      </c>
      <c r="C1243" s="14">
        <v>30415.559999999998</v>
      </c>
      <c r="D1243" s="14">
        <v>102128.96999988203</v>
      </c>
    </row>
    <row r="1244" spans="1:4">
      <c r="A1244" s="50">
        <v>43973</v>
      </c>
      <c r="B1244" s="14">
        <v>132544.53</v>
      </c>
      <c r="C1244" s="14">
        <v>21970.32</v>
      </c>
      <c r="D1244" s="14">
        <v>110795.26999988203</v>
      </c>
    </row>
    <row r="1245" spans="1:4">
      <c r="A1245" s="50">
        <v>43974</v>
      </c>
      <c r="B1245" s="14">
        <v>132765.59000000003</v>
      </c>
      <c r="C1245" s="14">
        <v>21970.32</v>
      </c>
      <c r="D1245" s="14">
        <v>110795.26999988203</v>
      </c>
    </row>
    <row r="1246" spans="1:4">
      <c r="A1246" s="50">
        <v>43975</v>
      </c>
      <c r="B1246" s="14">
        <v>132765.59000000003</v>
      </c>
      <c r="C1246" s="14">
        <v>21970.32</v>
      </c>
      <c r="D1246" s="14">
        <v>133694.42999988204</v>
      </c>
    </row>
    <row r="1247" spans="1:4">
      <c r="A1247" s="50">
        <v>43976</v>
      </c>
      <c r="B1247" s="14">
        <v>155664.75</v>
      </c>
      <c r="C1247" s="14">
        <v>2351.4</v>
      </c>
      <c r="D1247" s="14">
        <v>162097.02999988248</v>
      </c>
    </row>
    <row r="1248" spans="1:4">
      <c r="A1248" s="50">
        <v>43977</v>
      </c>
      <c r="B1248" s="14">
        <v>162868.81</v>
      </c>
      <c r="C1248" s="14">
        <v>11614.320000000002</v>
      </c>
      <c r="D1248" s="14">
        <v>151280.48999988337</v>
      </c>
    </row>
    <row r="1249" spans="1:4">
      <c r="A1249" s="50">
        <v>43978</v>
      </c>
      <c r="B1249" s="14">
        <v>162894.81</v>
      </c>
      <c r="C1249" s="14">
        <v>10096.1</v>
      </c>
      <c r="D1249" s="14">
        <v>167497.76999988485</v>
      </c>
    </row>
    <row r="1250" spans="1:4">
      <c r="A1250" s="50">
        <v>43979</v>
      </c>
      <c r="B1250" s="14">
        <v>177593.87000000002</v>
      </c>
      <c r="C1250" s="14">
        <v>10069.700000000001</v>
      </c>
      <c r="D1250" s="14">
        <v>168519.36999988486</v>
      </c>
    </row>
    <row r="1251" spans="1:4">
      <c r="A1251" s="50">
        <v>43980</v>
      </c>
      <c r="B1251" s="14">
        <v>164563.07000000004</v>
      </c>
      <c r="C1251" s="14">
        <v>10044.1</v>
      </c>
      <c r="D1251" s="14">
        <v>155107.76999988485</v>
      </c>
    </row>
    <row r="1252" spans="1:4">
      <c r="A1252" s="50">
        <v>43981</v>
      </c>
      <c r="B1252" s="14">
        <v>165151.87000000002</v>
      </c>
      <c r="C1252" s="14">
        <v>9352.3000000000011</v>
      </c>
      <c r="D1252" s="14">
        <v>161613.66999988485</v>
      </c>
    </row>
    <row r="1253" spans="1:4">
      <c r="A1253" s="50">
        <v>43982</v>
      </c>
      <c r="B1253" s="14">
        <v>170965.97000000003</v>
      </c>
      <c r="C1253" s="14">
        <v>123.9</v>
      </c>
      <c r="D1253" s="14">
        <v>171862.06999988484</v>
      </c>
    </row>
    <row r="1254" spans="1:4">
      <c r="A1254" s="50">
        <v>43983</v>
      </c>
      <c r="B1254" s="14">
        <v>171985.97000000003</v>
      </c>
      <c r="C1254" s="14">
        <v>817.54</v>
      </c>
      <c r="D1254" s="14">
        <v>171168.42999988573</v>
      </c>
    </row>
    <row r="1255" spans="1:4">
      <c r="A1255" s="50">
        <v>43984</v>
      </c>
      <c r="B1255" s="14">
        <v>171985.97000000003</v>
      </c>
      <c r="C1255" s="14">
        <v>752.9</v>
      </c>
      <c r="D1255" s="14">
        <v>171378.74999988574</v>
      </c>
    </row>
    <row r="1256" spans="1:4">
      <c r="A1256" s="50">
        <v>43985</v>
      </c>
      <c r="B1256" s="14">
        <v>172131.65000000002</v>
      </c>
      <c r="C1256" s="14">
        <v>7519.7599999999993</v>
      </c>
      <c r="D1256" s="14">
        <v>166241.00999988633</v>
      </c>
    </row>
    <row r="1257" spans="1:4">
      <c r="A1257" s="50">
        <v>43986</v>
      </c>
      <c r="B1257" s="14">
        <v>168360.77000000002</v>
      </c>
      <c r="C1257" s="14">
        <v>7501.86</v>
      </c>
      <c r="D1257" s="14">
        <v>160858.90999988632</v>
      </c>
    </row>
    <row r="1258" spans="1:4">
      <c r="A1258" s="50">
        <v>43987</v>
      </c>
      <c r="B1258" s="14">
        <v>161481.12</v>
      </c>
      <c r="C1258" s="14">
        <v>3667.9300000000003</v>
      </c>
      <c r="D1258" s="14">
        <v>160176.26999988916</v>
      </c>
    </row>
    <row r="1259" spans="1:4">
      <c r="A1259" s="50">
        <v>43988</v>
      </c>
      <c r="B1259" s="14">
        <v>163844.19999999998</v>
      </c>
      <c r="C1259" s="14">
        <v>3667.9300000000003</v>
      </c>
      <c r="D1259" s="14">
        <v>165482.29999988916</v>
      </c>
    </row>
    <row r="1260" spans="1:4">
      <c r="A1260" s="50">
        <v>43989</v>
      </c>
      <c r="B1260" s="14">
        <v>169150.22999999998</v>
      </c>
      <c r="C1260" s="14">
        <v>3667.9300000000003</v>
      </c>
      <c r="D1260" s="14">
        <v>165482.29999988916</v>
      </c>
    </row>
    <row r="1261" spans="1:4">
      <c r="A1261" s="50">
        <v>43990</v>
      </c>
      <c r="B1261" s="14">
        <v>169150.22999999998</v>
      </c>
      <c r="C1261" s="14">
        <v>752.9</v>
      </c>
      <c r="D1261" s="14">
        <v>168250.90999988915</v>
      </c>
    </row>
    <row r="1262" spans="1:4">
      <c r="A1262" s="50">
        <v>43991</v>
      </c>
      <c r="B1262" s="14">
        <v>111639.31000000001</v>
      </c>
      <c r="C1262" s="14">
        <v>35202.379999999997</v>
      </c>
      <c r="D1262" s="14">
        <v>84723.059999884688</v>
      </c>
    </row>
    <row r="1263" spans="1:4">
      <c r="A1263" s="50">
        <v>43992</v>
      </c>
      <c r="B1263" s="14">
        <v>100737.45000000001</v>
      </c>
      <c r="C1263" s="14">
        <v>32912.080000000002</v>
      </c>
      <c r="D1263" s="14">
        <v>73556.369999885428</v>
      </c>
    </row>
    <row r="1264" spans="1:4">
      <c r="A1264" s="50">
        <v>43993</v>
      </c>
      <c r="B1264" s="14">
        <v>96576.17</v>
      </c>
      <c r="C1264" s="14">
        <v>53541.760000000002</v>
      </c>
      <c r="D1264" s="14">
        <v>52079.609999880064</v>
      </c>
    </row>
    <row r="1265" spans="1:4">
      <c r="A1265" s="50">
        <v>43994</v>
      </c>
      <c r="B1265" s="14">
        <v>105621.37</v>
      </c>
      <c r="C1265" s="14">
        <v>45555.360000000001</v>
      </c>
      <c r="D1265" s="14">
        <v>60234.009999880065</v>
      </c>
    </row>
    <row r="1266" spans="1:4">
      <c r="A1266" s="50">
        <v>43995</v>
      </c>
      <c r="B1266" s="14">
        <v>105789.37</v>
      </c>
      <c r="C1266" s="14">
        <v>45555.360000000001</v>
      </c>
      <c r="D1266" s="14">
        <v>60479.009999880065</v>
      </c>
    </row>
    <row r="1267" spans="1:4">
      <c r="A1267" s="50">
        <v>43996</v>
      </c>
      <c r="B1267" s="14">
        <v>106034.37</v>
      </c>
      <c r="C1267" s="14">
        <v>45334.81</v>
      </c>
      <c r="D1267" s="14">
        <v>66024.81999988007</v>
      </c>
    </row>
    <row r="1268" spans="1:4">
      <c r="A1268" s="50">
        <v>43997</v>
      </c>
      <c r="B1268" s="14">
        <v>111359.62999999999</v>
      </c>
      <c r="C1268" s="14">
        <v>34809.810000000005</v>
      </c>
      <c r="D1268" s="14">
        <v>76646.379999880068</v>
      </c>
    </row>
    <row r="1269" spans="1:4">
      <c r="A1269" s="50">
        <v>43998</v>
      </c>
      <c r="B1269" s="14">
        <v>111456.18999999999</v>
      </c>
      <c r="C1269" s="14">
        <v>39153</v>
      </c>
      <c r="D1269" s="14">
        <v>72303.189999878727</v>
      </c>
    </row>
    <row r="1270" spans="1:4">
      <c r="A1270" s="50">
        <v>43999</v>
      </c>
      <c r="B1270" s="14">
        <v>111359.62999999999</v>
      </c>
      <c r="C1270" s="14">
        <v>39123.379999999997</v>
      </c>
      <c r="D1270" s="14">
        <v>78484.579999876485</v>
      </c>
    </row>
    <row r="1271" spans="1:4">
      <c r="A1271" s="50">
        <v>44000</v>
      </c>
      <c r="B1271" s="14">
        <v>117607.95999999999</v>
      </c>
      <c r="C1271" s="14">
        <v>18326.059999999998</v>
      </c>
      <c r="D1271" s="14">
        <v>99281.899999875735</v>
      </c>
    </row>
    <row r="1272" spans="1:4">
      <c r="A1272" s="50">
        <v>44001</v>
      </c>
      <c r="B1272" s="14">
        <v>117607.95999999999</v>
      </c>
      <c r="C1272" s="14">
        <v>18517.579999999998</v>
      </c>
      <c r="D1272" s="14">
        <v>102582.07999987618</v>
      </c>
    </row>
    <row r="1273" spans="1:4">
      <c r="A1273" s="50">
        <v>44002</v>
      </c>
      <c r="B1273" s="14">
        <v>121099.65999999999</v>
      </c>
      <c r="C1273" s="14">
        <v>18517.579999999998</v>
      </c>
      <c r="D1273" s="14">
        <v>103552.74999987618</v>
      </c>
    </row>
    <row r="1274" spans="1:4">
      <c r="A1274" s="50">
        <v>44003</v>
      </c>
      <c r="B1274" s="14">
        <v>122070.32999999999</v>
      </c>
      <c r="C1274" s="14">
        <v>18517.579999999998</v>
      </c>
      <c r="D1274" s="14">
        <v>103552.74999987618</v>
      </c>
    </row>
    <row r="1275" spans="1:4">
      <c r="A1275" s="50">
        <v>44004</v>
      </c>
      <c r="B1275" s="14">
        <v>122070.32999999999</v>
      </c>
      <c r="C1275" s="14">
        <v>14426.21</v>
      </c>
      <c r="D1275" s="14">
        <v>117635.46999987616</v>
      </c>
    </row>
    <row r="1276" spans="1:4">
      <c r="A1276" s="50">
        <v>44005</v>
      </c>
      <c r="B1276" s="14">
        <v>123662.47999999998</v>
      </c>
      <c r="C1276" s="14">
        <v>8894.99</v>
      </c>
      <c r="D1276" s="14">
        <v>118116.84999986841</v>
      </c>
    </row>
    <row r="1277" spans="1:4">
      <c r="A1277" s="50">
        <v>44006</v>
      </c>
      <c r="B1277" s="14">
        <v>127011.83999999998</v>
      </c>
      <c r="C1277" s="14">
        <v>8557.49</v>
      </c>
      <c r="D1277" s="14">
        <v>122232.84999986796</v>
      </c>
    </row>
    <row r="1278" spans="1:4">
      <c r="A1278" s="50">
        <v>44007</v>
      </c>
      <c r="B1278" s="14">
        <v>130790.33999999998</v>
      </c>
      <c r="C1278" s="14">
        <v>3346.6200000000003</v>
      </c>
      <c r="D1278" s="14">
        <v>130014.23999986796</v>
      </c>
    </row>
    <row r="1279" spans="1:4">
      <c r="A1279" s="50">
        <v>44008</v>
      </c>
      <c r="B1279" s="14">
        <v>133360.86000000002</v>
      </c>
      <c r="C1279" s="14">
        <v>3155.1000000000004</v>
      </c>
      <c r="D1279" s="14">
        <v>130447.55999986797</v>
      </c>
    </row>
    <row r="1280" spans="1:4">
      <c r="A1280" s="50">
        <v>44009</v>
      </c>
      <c r="B1280" s="14">
        <v>133602.66</v>
      </c>
      <c r="C1280" s="14">
        <v>3155.1000000000004</v>
      </c>
      <c r="D1280" s="14">
        <v>132327.55999986798</v>
      </c>
    </row>
    <row r="1281" spans="1:4">
      <c r="A1281" s="50">
        <v>44010</v>
      </c>
      <c r="B1281" s="14">
        <v>135482.66</v>
      </c>
      <c r="C1281" s="14">
        <v>3155.1000000000004</v>
      </c>
      <c r="D1281" s="14">
        <v>135130.87999986799</v>
      </c>
    </row>
    <row r="1282" spans="1:4">
      <c r="A1282" s="50">
        <v>44011</v>
      </c>
      <c r="B1282" s="14">
        <v>114264.63</v>
      </c>
      <c r="C1282" s="14">
        <v>10302.81</v>
      </c>
      <c r="D1282" s="14">
        <v>105182.8199998659</v>
      </c>
    </row>
    <row r="1283" spans="1:4">
      <c r="A1283" s="50">
        <v>44012</v>
      </c>
      <c r="B1283" s="14">
        <v>102468.51000000001</v>
      </c>
      <c r="C1283" s="14">
        <v>14681.199999999997</v>
      </c>
      <c r="D1283" s="14">
        <v>88891.309999865</v>
      </c>
    </row>
    <row r="1284" spans="1:4">
      <c r="A1284" s="50">
        <v>44013</v>
      </c>
      <c r="B1284" s="14">
        <v>103572.51000000001</v>
      </c>
      <c r="C1284" s="14">
        <v>12586.199999999997</v>
      </c>
      <c r="D1284" s="14">
        <v>102258.789999865</v>
      </c>
    </row>
    <row r="1285" spans="1:4">
      <c r="A1285" s="50">
        <v>44014</v>
      </c>
      <c r="B1285" s="14">
        <v>114844.99000000002</v>
      </c>
      <c r="C1285" s="14">
        <v>12222.279999999997</v>
      </c>
      <c r="D1285" s="14">
        <v>111267.50999986679</v>
      </c>
    </row>
    <row r="1286" spans="1:4">
      <c r="A1286" s="50">
        <v>44015</v>
      </c>
      <c r="B1286" s="14">
        <v>123489.79000000002</v>
      </c>
      <c r="C1286" s="14">
        <v>10905.639999999998</v>
      </c>
      <c r="D1286" s="14">
        <v>114644.50999986858</v>
      </c>
    </row>
    <row r="1287" spans="1:4">
      <c r="A1287" s="50">
        <v>44016</v>
      </c>
      <c r="B1287" s="14">
        <v>125550.15000000002</v>
      </c>
      <c r="C1287" s="14">
        <v>10856.069999999998</v>
      </c>
      <c r="D1287" s="14">
        <v>118023.84999986857</v>
      </c>
    </row>
    <row r="1288" spans="1:4">
      <c r="A1288" s="50">
        <v>44017</v>
      </c>
      <c r="B1288" s="14">
        <v>128879.92000000001</v>
      </c>
      <c r="C1288" s="14">
        <v>10856.069999999998</v>
      </c>
      <c r="D1288" s="14">
        <v>125397.27999986857</v>
      </c>
    </row>
    <row r="1289" spans="1:4">
      <c r="A1289" s="50">
        <v>44018</v>
      </c>
      <c r="B1289" s="14">
        <v>136253.34999999998</v>
      </c>
      <c r="C1289" s="14">
        <v>8396.42</v>
      </c>
      <c r="D1289" s="14">
        <v>127856.92999986856</v>
      </c>
    </row>
    <row r="1290" spans="1:4">
      <c r="A1290" s="50">
        <v>44019</v>
      </c>
      <c r="B1290" s="14">
        <v>131918.75</v>
      </c>
      <c r="C1290" s="14">
        <v>18055.780000000002</v>
      </c>
      <c r="D1290" s="14">
        <v>113862.9699998705</v>
      </c>
    </row>
    <row r="1291" spans="1:4">
      <c r="A1291" s="50">
        <v>44020</v>
      </c>
      <c r="B1291" s="14">
        <v>131918.75</v>
      </c>
      <c r="C1291" s="14">
        <v>10443.23</v>
      </c>
      <c r="D1291" s="14">
        <v>124663.13999987378</v>
      </c>
    </row>
    <row r="1292" spans="1:4">
      <c r="A1292" s="50">
        <v>44021</v>
      </c>
      <c r="B1292" s="14">
        <v>123645.92</v>
      </c>
      <c r="C1292" s="14">
        <v>22149.370000000003</v>
      </c>
      <c r="D1292" s="14">
        <v>103569.68999987334</v>
      </c>
    </row>
    <row r="1293" spans="1:4">
      <c r="A1293" s="50">
        <v>44022</v>
      </c>
      <c r="B1293" s="14">
        <v>118869.29</v>
      </c>
      <c r="C1293" s="14">
        <v>25100.240000000005</v>
      </c>
      <c r="D1293" s="14">
        <v>109907.67999987603</v>
      </c>
    </row>
    <row r="1294" spans="1:4">
      <c r="A1294" s="50">
        <v>44023</v>
      </c>
      <c r="B1294" s="14">
        <v>135007.91999999998</v>
      </c>
      <c r="C1294" s="14">
        <v>24998.240000000005</v>
      </c>
      <c r="D1294" s="14">
        <v>111485.67999987603</v>
      </c>
    </row>
    <row r="1295" spans="1:4">
      <c r="A1295" s="50">
        <v>44024</v>
      </c>
      <c r="B1295" s="14">
        <v>136483.91999999998</v>
      </c>
      <c r="C1295" s="14">
        <v>24998.240000000005</v>
      </c>
      <c r="D1295" s="14">
        <v>112279.06999987602</v>
      </c>
    </row>
    <row r="1296" spans="1:4">
      <c r="A1296" s="50">
        <v>44025</v>
      </c>
      <c r="B1296" s="14">
        <v>136572.45000000001</v>
      </c>
      <c r="C1296" s="14">
        <v>17984.740000000002</v>
      </c>
      <c r="D1296" s="14">
        <v>118910.50999987662</v>
      </c>
    </row>
    <row r="1297" spans="1:4">
      <c r="A1297" s="50">
        <v>44026</v>
      </c>
      <c r="B1297" s="14">
        <v>136895.25</v>
      </c>
      <c r="C1297" s="14">
        <v>16252.699999999999</v>
      </c>
      <c r="D1297" s="14">
        <v>122150.35999987484</v>
      </c>
    </row>
    <row r="1298" spans="1:4">
      <c r="A1298" s="50">
        <v>44027</v>
      </c>
      <c r="B1298" s="14">
        <v>138269.74</v>
      </c>
      <c r="C1298" s="14">
        <v>2555.44</v>
      </c>
      <c r="D1298" s="14">
        <v>135714.29999987542</v>
      </c>
    </row>
    <row r="1299" spans="1:4">
      <c r="A1299" s="50">
        <v>44028</v>
      </c>
      <c r="B1299" s="14">
        <v>138269.74</v>
      </c>
      <c r="C1299" s="14">
        <v>2555.44</v>
      </c>
      <c r="D1299" s="14">
        <v>137571.95999987543</v>
      </c>
    </row>
    <row r="1300" spans="1:4">
      <c r="A1300" s="50">
        <v>44029</v>
      </c>
      <c r="B1300" s="14">
        <v>125125.71000000002</v>
      </c>
      <c r="C1300" s="14">
        <v>2744.9900000000002</v>
      </c>
      <c r="D1300" s="14">
        <v>164875.26999987409</v>
      </c>
    </row>
    <row r="1301" spans="1:4">
      <c r="A1301" s="50">
        <v>44030</v>
      </c>
      <c r="B1301" s="14">
        <v>167620.26000000004</v>
      </c>
      <c r="C1301" s="14">
        <v>2009.9900000000002</v>
      </c>
      <c r="D1301" s="14">
        <v>167204.10999987408</v>
      </c>
    </row>
    <row r="1302" spans="1:4">
      <c r="A1302" s="50">
        <v>44031</v>
      </c>
      <c r="B1302" s="14">
        <v>169214.10000000006</v>
      </c>
      <c r="C1302" s="14">
        <v>2009.9900000000002</v>
      </c>
      <c r="D1302" s="14">
        <v>168574.50999987408</v>
      </c>
    </row>
    <row r="1303" spans="1:4">
      <c r="A1303" s="50">
        <v>44032</v>
      </c>
      <c r="B1303" s="14">
        <v>150618.32000000007</v>
      </c>
      <c r="C1303" s="14">
        <v>34351.409999999996</v>
      </c>
      <c r="D1303" s="14">
        <v>115451.79999986812</v>
      </c>
    </row>
    <row r="1304" spans="1:4">
      <c r="A1304" s="50">
        <v>44033</v>
      </c>
      <c r="B1304" s="14">
        <v>150592.52000000005</v>
      </c>
      <c r="C1304" s="14">
        <v>18519.509999999998</v>
      </c>
      <c r="D1304" s="14">
        <v>133929.40999986677</v>
      </c>
    </row>
    <row r="1305" spans="1:4">
      <c r="A1305" s="50">
        <v>44034</v>
      </c>
      <c r="B1305" s="14">
        <v>152448.92000000004</v>
      </c>
      <c r="C1305" s="14">
        <v>27743.01</v>
      </c>
      <c r="D1305" s="14">
        <v>129737.21999986676</v>
      </c>
    </row>
    <row r="1306" spans="1:4">
      <c r="A1306" s="50">
        <v>44035</v>
      </c>
      <c r="B1306" s="14">
        <v>129003.04</v>
      </c>
      <c r="C1306" s="14">
        <v>20713.010000000002</v>
      </c>
      <c r="D1306" s="14">
        <v>108904.91999986544</v>
      </c>
    </row>
    <row r="1307" spans="1:4">
      <c r="A1307" s="50">
        <v>44036</v>
      </c>
      <c r="B1307" s="14">
        <v>129617.93000000001</v>
      </c>
      <c r="C1307" s="14">
        <v>20713.010000000002</v>
      </c>
      <c r="D1307" s="14">
        <v>109120.91999986544</v>
      </c>
    </row>
    <row r="1308" spans="1:4">
      <c r="A1308" s="50">
        <v>44037</v>
      </c>
      <c r="B1308" s="14">
        <v>129833.93000000001</v>
      </c>
      <c r="C1308" s="14">
        <v>17213.010000000002</v>
      </c>
      <c r="D1308" s="14">
        <v>113722.94999986544</v>
      </c>
    </row>
    <row r="1309" spans="1:4">
      <c r="A1309" s="50">
        <v>44038</v>
      </c>
      <c r="B1309" s="14">
        <v>130935.96000000002</v>
      </c>
      <c r="C1309" s="14">
        <v>17213.010000000002</v>
      </c>
      <c r="D1309" s="14">
        <v>114596.54999986544</v>
      </c>
    </row>
    <row r="1310" spans="1:4">
      <c r="A1310" s="50">
        <v>44039</v>
      </c>
      <c r="B1310" s="14">
        <v>129130.26000000004</v>
      </c>
      <c r="C1310" s="14">
        <v>17213.010000000002</v>
      </c>
      <c r="D1310" s="14">
        <v>111917.24999986842</v>
      </c>
    </row>
    <row r="1311" spans="1:4">
      <c r="A1311" s="50">
        <v>44040</v>
      </c>
      <c r="B1311" s="14">
        <v>81088.720000000016</v>
      </c>
      <c r="C1311" s="14">
        <v>48171.18</v>
      </c>
      <c r="D1311" s="14">
        <v>32917.539999863802</v>
      </c>
    </row>
    <row r="1312" spans="1:4">
      <c r="A1312" s="50">
        <v>44041</v>
      </c>
      <c r="B1312" s="14">
        <v>81088.720000000016</v>
      </c>
      <c r="C1312" s="14">
        <v>44519</v>
      </c>
      <c r="D1312" s="14">
        <v>37921.519999863798</v>
      </c>
    </row>
    <row r="1313" spans="1:4">
      <c r="A1313" s="50">
        <v>44042</v>
      </c>
      <c r="B1313" s="14">
        <v>82358.320000000022</v>
      </c>
      <c r="C1313" s="14">
        <v>38585.909999999996</v>
      </c>
      <c r="D1313" s="14">
        <v>39618.709999864543</v>
      </c>
    </row>
    <row r="1314" spans="1:4">
      <c r="A1314" s="50">
        <v>44043</v>
      </c>
      <c r="B1314" s="14">
        <v>78204.620000000039</v>
      </c>
      <c r="C1314" s="14">
        <v>19099.349999999999</v>
      </c>
      <c r="D1314" s="14">
        <v>62947.90999986454</v>
      </c>
    </row>
    <row r="1315" spans="1:4">
      <c r="A1315" s="50">
        <v>44044</v>
      </c>
      <c r="B1315" s="14">
        <v>82047.260000000038</v>
      </c>
      <c r="C1315" s="14">
        <v>19105.469999999998</v>
      </c>
      <c r="D1315" s="14">
        <v>64653.229999864539</v>
      </c>
    </row>
    <row r="1316" spans="1:4">
      <c r="A1316" s="50">
        <v>44045</v>
      </c>
      <c r="B1316" s="14">
        <v>83758.700000000026</v>
      </c>
      <c r="C1316" s="14">
        <v>19105.469999999998</v>
      </c>
      <c r="D1316" s="14">
        <v>69713.489999864541</v>
      </c>
    </row>
    <row r="1317" spans="1:4">
      <c r="A1317" s="50">
        <v>44046</v>
      </c>
      <c r="B1317" s="14">
        <v>88818.96000000005</v>
      </c>
      <c r="C1317" s="14">
        <v>18690.87</v>
      </c>
      <c r="D1317" s="14">
        <v>72860.959999864543</v>
      </c>
    </row>
    <row r="1318" spans="1:4">
      <c r="A1318" s="50">
        <v>44047</v>
      </c>
      <c r="B1318" s="14">
        <v>76798.099999999991</v>
      </c>
      <c r="C1318" s="14">
        <v>69547.5</v>
      </c>
      <c r="D1318" s="14">
        <v>8300.5999998614134</v>
      </c>
    </row>
    <row r="1319" spans="1:4">
      <c r="A1319" s="50">
        <v>44048</v>
      </c>
      <c r="B1319" s="14">
        <v>63776.529999999984</v>
      </c>
      <c r="C1319" s="14">
        <v>64931.5</v>
      </c>
      <c r="D1319" s="14">
        <v>3490.8499998611151</v>
      </c>
    </row>
    <row r="1320" spans="1:4">
      <c r="A1320" s="50">
        <v>44049</v>
      </c>
      <c r="B1320" s="14">
        <v>73288.249999999985</v>
      </c>
      <c r="C1320" s="14">
        <v>64718.01</v>
      </c>
      <c r="D1320" s="14">
        <v>22650.239999860671</v>
      </c>
    </row>
    <row r="1321" spans="1:4">
      <c r="A1321" s="50">
        <v>44050</v>
      </c>
      <c r="B1321" s="14">
        <v>87368.249999999985</v>
      </c>
      <c r="C1321" s="14">
        <v>44779.549999999996</v>
      </c>
      <c r="D1321" s="14">
        <v>43450.129999863202</v>
      </c>
    </row>
    <row r="1322" spans="1:4">
      <c r="A1322" s="50">
        <v>44051</v>
      </c>
      <c r="B1322" s="14">
        <v>88229.679999999978</v>
      </c>
      <c r="C1322" s="14">
        <v>44779.549999999996</v>
      </c>
      <c r="D1322" s="14">
        <v>44962.469999863199</v>
      </c>
    </row>
    <row r="1323" spans="1:4">
      <c r="A1323" s="50">
        <v>44052</v>
      </c>
      <c r="B1323" s="14">
        <v>89742.019999999975</v>
      </c>
      <c r="C1323" s="14">
        <v>43786.31</v>
      </c>
      <c r="D1323" s="14">
        <v>47109.949999863202</v>
      </c>
    </row>
    <row r="1324" spans="1:4">
      <c r="A1324" s="50">
        <v>44053</v>
      </c>
      <c r="B1324" s="14">
        <v>90896.25999999998</v>
      </c>
      <c r="C1324" s="14">
        <v>29815.05</v>
      </c>
      <c r="D1324" s="14">
        <v>63450.709999863204</v>
      </c>
    </row>
    <row r="1325" spans="1:4">
      <c r="A1325" s="50">
        <v>44054</v>
      </c>
      <c r="B1325" s="14">
        <v>93265.75999999998</v>
      </c>
      <c r="C1325" s="14">
        <v>29815.05</v>
      </c>
      <c r="D1325" s="14">
        <v>63600.709999863204</v>
      </c>
    </row>
    <row r="1326" spans="1:4">
      <c r="A1326" s="50">
        <v>44055</v>
      </c>
      <c r="B1326" s="14">
        <v>93415.75999999998</v>
      </c>
      <c r="C1326" s="14">
        <v>28257.25</v>
      </c>
      <c r="D1326" s="14">
        <v>68234.949999863209</v>
      </c>
    </row>
    <row r="1327" spans="1:4">
      <c r="A1327" s="50">
        <v>44056</v>
      </c>
      <c r="B1327" s="14">
        <v>59346.609999999986</v>
      </c>
      <c r="C1327" s="14">
        <v>43562.869999999995</v>
      </c>
      <c r="D1327" s="14">
        <v>30133.339999854856</v>
      </c>
    </row>
    <row r="1328" spans="1:4">
      <c r="A1328" s="50">
        <v>44057</v>
      </c>
      <c r="B1328" s="14">
        <v>34481.450000000004</v>
      </c>
      <c r="C1328" s="14">
        <v>69176.210000000006</v>
      </c>
      <c r="D1328" s="14">
        <v>-34209.300000146482</v>
      </c>
    </row>
    <row r="1329" spans="1:4">
      <c r="A1329" s="50">
        <v>44058</v>
      </c>
      <c r="B1329" s="14">
        <v>34966.910000000003</v>
      </c>
      <c r="C1329" s="14">
        <v>58511.049999999988</v>
      </c>
      <c r="D1329" s="14">
        <v>0</v>
      </c>
    </row>
    <row r="1330" spans="1:4">
      <c r="A1330" s="50">
        <v>44059</v>
      </c>
      <c r="B1330" s="14">
        <v>36401.050000000003</v>
      </c>
      <c r="C1330" s="14">
        <v>57676.089999999989</v>
      </c>
      <c r="D1330" s="14">
        <v>0</v>
      </c>
    </row>
    <row r="1331" spans="1:4">
      <c r="A1331" s="50">
        <v>44060</v>
      </c>
      <c r="B1331" s="14">
        <v>40467.58</v>
      </c>
      <c r="C1331" s="14">
        <v>57169.51999999999</v>
      </c>
      <c r="D1331" s="14">
        <v>5916.6799998517308</v>
      </c>
    </row>
    <row r="1332" spans="1:4">
      <c r="A1332" s="50">
        <v>44061</v>
      </c>
      <c r="B1332" s="14">
        <v>63086.2</v>
      </c>
      <c r="C1332" s="14">
        <v>54300.639999999999</v>
      </c>
      <c r="D1332" s="14">
        <v>8785.5599998517318</v>
      </c>
    </row>
    <row r="1333" spans="1:4">
      <c r="A1333" s="50">
        <v>44062</v>
      </c>
      <c r="B1333" s="14">
        <v>63086.2</v>
      </c>
      <c r="C1333" s="14">
        <v>54300.639999999999</v>
      </c>
      <c r="D1333" s="14">
        <v>10639.559999851732</v>
      </c>
    </row>
    <row r="1334" spans="1:4">
      <c r="A1334" s="50">
        <v>44063</v>
      </c>
      <c r="B1334" s="14">
        <v>52768.79</v>
      </c>
      <c r="C1334" s="14">
        <v>54047.610000000008</v>
      </c>
      <c r="D1334" s="14">
        <v>10194.099999848302</v>
      </c>
    </row>
    <row r="1335" spans="1:4">
      <c r="A1335" s="50">
        <v>44064</v>
      </c>
      <c r="B1335" s="14">
        <v>63166.789999999994</v>
      </c>
      <c r="C1335" s="14">
        <v>37882.200000000012</v>
      </c>
      <c r="D1335" s="14">
        <v>25970.829999846515</v>
      </c>
    </row>
    <row r="1336" spans="1:4">
      <c r="A1336" s="50">
        <v>44065</v>
      </c>
      <c r="B1336" s="14">
        <v>63853.029999999992</v>
      </c>
      <c r="C1336" s="14">
        <v>36379.820000000014</v>
      </c>
      <c r="D1336" s="14">
        <v>39105.179999846514</v>
      </c>
    </row>
    <row r="1337" spans="1:4">
      <c r="A1337" s="50">
        <v>44066</v>
      </c>
      <c r="B1337" s="14">
        <v>75485</v>
      </c>
      <c r="C1337" s="14">
        <v>36130.750000000015</v>
      </c>
      <c r="D1337" s="14">
        <v>39354.249999846514</v>
      </c>
    </row>
    <row r="1338" spans="1:4">
      <c r="A1338" s="50">
        <v>44067</v>
      </c>
      <c r="B1338" s="14">
        <v>75410.759999999995</v>
      </c>
      <c r="C1338" s="14">
        <v>36950.039999999994</v>
      </c>
      <c r="D1338" s="14">
        <v>38460.719999848305</v>
      </c>
    </row>
    <row r="1339" spans="1:4">
      <c r="A1339" s="50">
        <v>44068</v>
      </c>
      <c r="B1339" s="14">
        <v>27505.370000000003</v>
      </c>
      <c r="C1339" s="14">
        <v>55466.739999999991</v>
      </c>
      <c r="D1339" s="14">
        <v>-27961.370000155119</v>
      </c>
    </row>
    <row r="1340" spans="1:4">
      <c r="A1340" s="50">
        <v>44069</v>
      </c>
      <c r="B1340" s="14">
        <v>27505.370000000003</v>
      </c>
      <c r="C1340" s="14">
        <v>131961.09999999998</v>
      </c>
      <c r="D1340" s="14">
        <v>-3.1286617740988731E-9</v>
      </c>
    </row>
    <row r="1341" spans="1:4">
      <c r="A1341" s="50">
        <v>44070</v>
      </c>
      <c r="B1341" s="14">
        <v>27505.370000000003</v>
      </c>
      <c r="C1341" s="14">
        <v>120589.46999999999</v>
      </c>
      <c r="D1341" s="14">
        <v>0</v>
      </c>
    </row>
    <row r="1342" spans="1:4">
      <c r="A1342" s="50">
        <v>44071</v>
      </c>
      <c r="B1342" s="14">
        <v>27505.370000000003</v>
      </c>
      <c r="C1342" s="14">
        <v>116194.35</v>
      </c>
      <c r="D1342" s="14">
        <v>-5568.04999999955</v>
      </c>
    </row>
    <row r="1343" spans="1:4">
      <c r="A1343" s="50">
        <v>44072</v>
      </c>
      <c r="B1343" s="14">
        <v>27505.370000000003</v>
      </c>
      <c r="C1343" s="14">
        <v>35917.529999999992</v>
      </c>
      <c r="D1343" s="14">
        <v>0</v>
      </c>
    </row>
    <row r="1344" spans="1:4">
      <c r="A1344" s="50">
        <v>44073</v>
      </c>
      <c r="B1344" s="14">
        <v>27505.370000000003</v>
      </c>
      <c r="C1344" s="14">
        <v>31627.870000000003</v>
      </c>
      <c r="D1344" s="14">
        <v>0</v>
      </c>
    </row>
    <row r="1345" spans="1:4">
      <c r="A1345" s="50">
        <v>44074</v>
      </c>
      <c r="B1345" s="14">
        <v>27505.370000000003</v>
      </c>
      <c r="C1345" s="14">
        <v>8852.64</v>
      </c>
      <c r="D1345" s="14">
        <v>18652.72999984221</v>
      </c>
    </row>
    <row r="1346" spans="1:4">
      <c r="A1346" s="50">
        <v>44075</v>
      </c>
      <c r="B1346" s="14">
        <v>27505.370000000003</v>
      </c>
      <c r="C1346" s="14">
        <v>8852.64</v>
      </c>
      <c r="D1346" s="14">
        <v>18652.72999984221</v>
      </c>
    </row>
    <row r="1347" spans="1:4">
      <c r="A1347" s="50">
        <v>44076</v>
      </c>
      <c r="B1347" s="14">
        <v>27505.370000000003</v>
      </c>
      <c r="C1347" s="14">
        <v>38963.5</v>
      </c>
      <c r="D1347" s="14">
        <v>-3.8708094507455826E-9</v>
      </c>
    </row>
    <row r="1348" spans="1:4">
      <c r="A1348" s="50">
        <v>44077</v>
      </c>
      <c r="B1348" s="14">
        <v>29425.370000000003</v>
      </c>
      <c r="C1348" s="14">
        <v>38716.5</v>
      </c>
      <c r="D1348" s="14">
        <v>-64.640000000596046</v>
      </c>
    </row>
    <row r="1349" spans="1:4">
      <c r="A1349" s="50">
        <v>44078</v>
      </c>
      <c r="B1349" s="14">
        <v>27505.370000000003</v>
      </c>
      <c r="C1349" s="14">
        <v>133889.53000000003</v>
      </c>
      <c r="D1349" s="14">
        <v>-14977.250000001904</v>
      </c>
    </row>
    <row r="1350" spans="1:4">
      <c r="A1350" s="50">
        <v>44079</v>
      </c>
      <c r="B1350" s="14">
        <v>28257.89</v>
      </c>
      <c r="C1350" s="14">
        <v>111024.14000000001</v>
      </c>
      <c r="D1350" s="14">
        <v>0</v>
      </c>
    </row>
    <row r="1351" spans="1:4">
      <c r="A1351" s="50">
        <v>44080</v>
      </c>
      <c r="B1351" s="14">
        <v>28257.89</v>
      </c>
      <c r="C1351" s="14">
        <v>108734.69000000002</v>
      </c>
      <c r="D1351" s="14">
        <v>0</v>
      </c>
    </row>
    <row r="1352" spans="1:4">
      <c r="A1352" s="50">
        <v>44081</v>
      </c>
      <c r="B1352" s="14">
        <v>28257.89</v>
      </c>
      <c r="C1352" s="14">
        <v>72095.78</v>
      </c>
      <c r="D1352" s="14">
        <v>0</v>
      </c>
    </row>
    <row r="1353" spans="1:4">
      <c r="A1353" s="50">
        <v>44082</v>
      </c>
      <c r="B1353" s="14">
        <v>28257.89</v>
      </c>
      <c r="C1353" s="14">
        <v>63916.170000000006</v>
      </c>
      <c r="D1353" s="14">
        <v>0</v>
      </c>
    </row>
    <row r="1354" spans="1:4">
      <c r="A1354" s="50">
        <v>44083</v>
      </c>
      <c r="B1354" s="14">
        <v>27377.17</v>
      </c>
      <c r="C1354" s="14">
        <v>91922.159999999989</v>
      </c>
      <c r="D1354" s="14">
        <v>-955.31999999687105</v>
      </c>
    </row>
    <row r="1355" spans="1:4">
      <c r="A1355" s="50">
        <v>44084</v>
      </c>
      <c r="B1355" s="14">
        <v>29099.170000000002</v>
      </c>
      <c r="C1355" s="14">
        <v>85468.609999999986</v>
      </c>
      <c r="D1355" s="14">
        <v>0</v>
      </c>
    </row>
    <row r="1356" spans="1:4">
      <c r="A1356" s="50">
        <v>44085</v>
      </c>
      <c r="B1356" s="14">
        <v>29512.47</v>
      </c>
      <c r="C1356" s="14">
        <v>66501.710000000006</v>
      </c>
      <c r="D1356" s="14">
        <v>0</v>
      </c>
    </row>
    <row r="1357" spans="1:4">
      <c r="A1357" s="50">
        <v>44086</v>
      </c>
      <c r="B1357" s="14">
        <v>15532.470000000001</v>
      </c>
      <c r="C1357" s="14">
        <v>65266.26</v>
      </c>
      <c r="D1357" s="14">
        <v>-13980</v>
      </c>
    </row>
    <row r="1358" spans="1:4">
      <c r="A1358" s="50">
        <v>44087</v>
      </c>
      <c r="B1358" s="14">
        <v>15532.470000000001</v>
      </c>
      <c r="C1358" s="14">
        <v>55192.14</v>
      </c>
      <c r="D1358" s="14">
        <v>0</v>
      </c>
    </row>
    <row r="1359" spans="1:4">
      <c r="A1359" s="50">
        <v>44088</v>
      </c>
      <c r="B1359" s="14">
        <v>15532.470000000001</v>
      </c>
      <c r="C1359" s="14">
        <v>49290.77</v>
      </c>
      <c r="D1359" s="14">
        <v>0</v>
      </c>
    </row>
    <row r="1360" spans="1:4">
      <c r="A1360" s="50">
        <v>44089</v>
      </c>
      <c r="B1360" s="14">
        <v>15532.470000000001</v>
      </c>
      <c r="C1360" s="14">
        <v>28300.77</v>
      </c>
      <c r="D1360" s="14">
        <v>0</v>
      </c>
    </row>
    <row r="1361" spans="1:4">
      <c r="A1361" s="50">
        <v>44090</v>
      </c>
      <c r="B1361" s="14">
        <v>15765.270000000002</v>
      </c>
      <c r="C1361" s="14">
        <v>12340.04</v>
      </c>
      <c r="D1361" s="14">
        <v>6981.8599998396894</v>
      </c>
    </row>
    <row r="1362" spans="1:4">
      <c r="A1362" s="50">
        <v>44091</v>
      </c>
      <c r="B1362" s="14">
        <v>19321.900000000001</v>
      </c>
      <c r="C1362" s="14">
        <v>10737.54</v>
      </c>
      <c r="D1362" s="14">
        <v>12344.329999839691</v>
      </c>
    </row>
    <row r="1363" spans="1:4">
      <c r="A1363" s="50">
        <v>44092</v>
      </c>
      <c r="B1363" s="14">
        <v>23081.87</v>
      </c>
      <c r="C1363" s="14">
        <v>7300</v>
      </c>
      <c r="D1363" s="14">
        <v>18440.94999983969</v>
      </c>
    </row>
    <row r="1364" spans="1:4">
      <c r="A1364" s="50">
        <v>44093</v>
      </c>
      <c r="B1364" s="14">
        <v>25740.95</v>
      </c>
      <c r="C1364" s="14">
        <v>7300</v>
      </c>
      <c r="D1364" s="14">
        <v>19194.549999839688</v>
      </c>
    </row>
    <row r="1365" spans="1:4">
      <c r="A1365" s="50">
        <v>44094</v>
      </c>
      <c r="B1365" s="14">
        <v>26494.550000000003</v>
      </c>
      <c r="C1365" s="14">
        <v>7300</v>
      </c>
      <c r="D1365" s="14">
        <v>21416.229999839688</v>
      </c>
    </row>
    <row r="1366" spans="1:4">
      <c r="A1366" s="50">
        <v>44095</v>
      </c>
      <c r="B1366" s="14">
        <v>9242.06</v>
      </c>
      <c r="C1366" s="14">
        <v>30695.629999999994</v>
      </c>
      <c r="D1366" s="14">
        <v>-19474.170000011927</v>
      </c>
    </row>
    <row r="1367" spans="1:4">
      <c r="A1367" s="50">
        <v>44096</v>
      </c>
      <c r="B1367" s="14">
        <v>9242.06</v>
      </c>
      <c r="C1367" s="14">
        <v>28483.689999999995</v>
      </c>
      <c r="D1367" s="14">
        <v>-1.0440999176353216E-9</v>
      </c>
    </row>
    <row r="1368" spans="1:4">
      <c r="A1368" s="50">
        <v>44097</v>
      </c>
      <c r="B1368" s="14">
        <v>8946.86</v>
      </c>
      <c r="C1368" s="14">
        <v>104146.94000000002</v>
      </c>
      <c r="D1368" s="14">
        <v>-295.19999999849824</v>
      </c>
    </row>
    <row r="1369" spans="1:4">
      <c r="A1369" s="50">
        <v>44098</v>
      </c>
      <c r="B1369" s="14">
        <v>9229.880000000001</v>
      </c>
      <c r="C1369" s="14">
        <v>138053.5</v>
      </c>
      <c r="D1369" s="14">
        <v>2.9103830456733704E-10</v>
      </c>
    </row>
    <row r="1370" spans="1:4">
      <c r="A1370" s="50">
        <v>44099</v>
      </c>
      <c r="B1370" s="14">
        <v>9699.880000000001</v>
      </c>
      <c r="C1370" s="14">
        <v>132277.73000000004</v>
      </c>
      <c r="D1370" s="14">
        <v>-4.4747139327228069E-10</v>
      </c>
    </row>
    <row r="1371" spans="1:4">
      <c r="A1371" s="50">
        <v>44100</v>
      </c>
      <c r="B1371" s="14">
        <v>10325.880000000001</v>
      </c>
      <c r="C1371" s="14">
        <v>131007.88000000003</v>
      </c>
      <c r="D1371" s="14">
        <v>0</v>
      </c>
    </row>
    <row r="1372" spans="1:4">
      <c r="A1372" s="50">
        <v>44101</v>
      </c>
      <c r="B1372" s="14">
        <v>10325.880000000001</v>
      </c>
      <c r="C1372" s="14">
        <v>130566.64000000004</v>
      </c>
      <c r="D1372" s="14">
        <v>0</v>
      </c>
    </row>
    <row r="1373" spans="1:4">
      <c r="A1373" s="50">
        <v>44102</v>
      </c>
      <c r="B1373" s="14">
        <v>10325.880000000001</v>
      </c>
      <c r="C1373" s="14">
        <v>126327.62000000002</v>
      </c>
      <c r="D1373" s="14">
        <v>0</v>
      </c>
    </row>
    <row r="1374" spans="1:4">
      <c r="A1374" s="50">
        <v>44103</v>
      </c>
      <c r="B1374" s="14">
        <v>10325.880000000001</v>
      </c>
      <c r="C1374" s="14">
        <v>126302.02000000002</v>
      </c>
      <c r="D1374" s="14">
        <v>0</v>
      </c>
    </row>
    <row r="1375" spans="1:4">
      <c r="A1375" s="50">
        <v>44104</v>
      </c>
      <c r="B1375" s="14">
        <v>8926.86</v>
      </c>
      <c r="C1375" s="14">
        <v>135002.56</v>
      </c>
      <c r="D1375" s="14">
        <v>-8545.3300000004383</v>
      </c>
    </row>
    <row r="1376" spans="1:4">
      <c r="A1376" s="50">
        <v>44105</v>
      </c>
      <c r="B1376" s="14">
        <v>9350.86</v>
      </c>
      <c r="C1376" s="14">
        <v>142108.78</v>
      </c>
      <c r="D1376" s="14">
        <v>-625.99999999955253</v>
      </c>
    </row>
    <row r="1377" spans="1:4">
      <c r="A1377" s="50">
        <v>44106</v>
      </c>
      <c r="B1377" s="14">
        <v>9764.86</v>
      </c>
      <c r="C1377" s="14">
        <v>139818.98000000001</v>
      </c>
      <c r="D1377" s="14">
        <v>0</v>
      </c>
    </row>
    <row r="1378" spans="1:4">
      <c r="A1378" s="50">
        <v>44107</v>
      </c>
      <c r="B1378" s="14">
        <v>9764.86</v>
      </c>
      <c r="C1378" s="14">
        <v>137969.76</v>
      </c>
      <c r="D1378" s="14">
        <v>0</v>
      </c>
    </row>
    <row r="1379" spans="1:4">
      <c r="A1379" s="50">
        <v>44108</v>
      </c>
      <c r="B1379" s="14">
        <v>9764.86</v>
      </c>
      <c r="C1379" s="14">
        <v>99828.800000000003</v>
      </c>
      <c r="D1379" s="14">
        <v>0</v>
      </c>
    </row>
    <row r="1380" spans="1:4">
      <c r="A1380" s="50">
        <v>44109</v>
      </c>
      <c r="B1380" s="14">
        <v>9764.86</v>
      </c>
      <c r="C1380" s="14">
        <v>88496.639999999999</v>
      </c>
      <c r="D1380" s="14">
        <v>0</v>
      </c>
    </row>
    <row r="1381" spans="1:4">
      <c r="A1381" s="50">
        <v>44110</v>
      </c>
      <c r="B1381" s="14">
        <v>14216.280000000002</v>
      </c>
      <c r="C1381" s="14">
        <v>88496.639999999999</v>
      </c>
      <c r="D1381" s="14">
        <v>0</v>
      </c>
    </row>
    <row r="1382" spans="1:4">
      <c r="A1382" s="50">
        <v>44111</v>
      </c>
      <c r="B1382" s="14">
        <v>14604.080000000002</v>
      </c>
      <c r="C1382" s="14">
        <v>87386.64</v>
      </c>
      <c r="D1382" s="14">
        <v>7.4578565545380116E-10</v>
      </c>
    </row>
    <row r="1383" spans="1:4">
      <c r="A1383" s="50">
        <v>44112</v>
      </c>
      <c r="B1383" s="14">
        <v>9764.86</v>
      </c>
      <c r="C1383" s="14">
        <v>37705.810000000012</v>
      </c>
      <c r="D1383" s="14">
        <v>-18768.409999998505</v>
      </c>
    </row>
    <row r="1384" spans="1:4">
      <c r="A1384" s="50">
        <v>44113</v>
      </c>
      <c r="B1384" s="14">
        <v>5504.8600000000006</v>
      </c>
      <c r="C1384" s="14">
        <v>27024.959999999999</v>
      </c>
      <c r="D1384" s="14">
        <v>0</v>
      </c>
    </row>
    <row r="1385" spans="1:4">
      <c r="A1385" s="50">
        <v>44114</v>
      </c>
      <c r="B1385" s="14">
        <v>5504.8600000000006</v>
      </c>
      <c r="C1385" s="14">
        <v>4999.76</v>
      </c>
      <c r="D1385" s="14">
        <v>505.0999998303414</v>
      </c>
    </row>
    <row r="1386" spans="1:4">
      <c r="A1386" s="50">
        <v>44115</v>
      </c>
      <c r="B1386" s="14">
        <v>5504.8600000000006</v>
      </c>
      <c r="C1386" s="14">
        <v>4737.8300000000008</v>
      </c>
      <c r="D1386" s="14">
        <v>911.02999983034147</v>
      </c>
    </row>
    <row r="1387" spans="1:4">
      <c r="A1387" s="50">
        <v>44116</v>
      </c>
      <c r="B1387" s="14">
        <v>5180.8600000000006</v>
      </c>
      <c r="C1387" s="14">
        <v>57983.880000000005</v>
      </c>
      <c r="D1387" s="14">
        <v>-4072.7999999980602</v>
      </c>
    </row>
    <row r="1388" spans="1:4">
      <c r="A1388" s="50">
        <v>44117</v>
      </c>
      <c r="B1388" s="14">
        <v>8970.86</v>
      </c>
      <c r="C1388" s="14">
        <v>52733.68</v>
      </c>
      <c r="D1388" s="14">
        <v>3747.9999999992542</v>
      </c>
    </row>
    <row r="1389" spans="1:4">
      <c r="A1389" s="50">
        <v>44118</v>
      </c>
      <c r="B1389" s="14">
        <v>8970.86</v>
      </c>
      <c r="C1389" s="14">
        <v>39431.839999999997</v>
      </c>
      <c r="D1389" s="14">
        <v>-895.37999999895692</v>
      </c>
    </row>
    <row r="1390" spans="1:4">
      <c r="A1390" s="50">
        <v>44119</v>
      </c>
      <c r="B1390" s="14">
        <v>8970.86</v>
      </c>
      <c r="C1390" s="14">
        <v>17766.29</v>
      </c>
      <c r="D1390" s="14">
        <v>0</v>
      </c>
    </row>
    <row r="1391" spans="1:4">
      <c r="A1391" s="50">
        <v>44120</v>
      </c>
      <c r="B1391" s="14">
        <v>8970.86</v>
      </c>
      <c r="C1391" s="14">
        <v>5814.89</v>
      </c>
      <c r="D1391" s="14">
        <v>3155.9699998325705</v>
      </c>
    </row>
    <row r="1392" spans="1:4">
      <c r="A1392" s="50">
        <v>44121</v>
      </c>
      <c r="B1392" s="14">
        <v>8970.86</v>
      </c>
      <c r="C1392" s="14">
        <v>5638.01</v>
      </c>
      <c r="D1392" s="14">
        <v>5326.3899998325705</v>
      </c>
    </row>
    <row r="1393" spans="1:4">
      <c r="A1393" s="50">
        <v>44122</v>
      </c>
      <c r="B1393" s="14">
        <v>10964.4</v>
      </c>
      <c r="C1393" s="14">
        <v>5638.01</v>
      </c>
      <c r="D1393" s="14">
        <v>6460.2999998325704</v>
      </c>
    </row>
    <row r="1394" spans="1:4">
      <c r="A1394" s="50">
        <v>44123</v>
      </c>
      <c r="B1394" s="14">
        <v>12098.31</v>
      </c>
      <c r="C1394" s="14">
        <v>1688.01</v>
      </c>
      <c r="D1394" s="14">
        <v>15317.34999983257</v>
      </c>
    </row>
    <row r="1395" spans="1:4">
      <c r="A1395" s="50">
        <v>44124</v>
      </c>
      <c r="B1395" s="14">
        <v>17005.36</v>
      </c>
      <c r="C1395" s="14">
        <v>686.76</v>
      </c>
      <c r="D1395" s="14">
        <v>17843.079999832571</v>
      </c>
    </row>
    <row r="1396" spans="1:4">
      <c r="A1396" s="50">
        <v>44125</v>
      </c>
      <c r="B1396" s="14">
        <v>16574.010000000002</v>
      </c>
      <c r="C1396" s="14">
        <v>25625.07</v>
      </c>
      <c r="D1396" s="14">
        <v>-1955.8299999968694</v>
      </c>
    </row>
    <row r="1397" spans="1:4">
      <c r="A1397" s="50">
        <v>44126</v>
      </c>
      <c r="B1397" s="14">
        <v>18065.93</v>
      </c>
      <c r="C1397" s="14">
        <v>24248.85</v>
      </c>
      <c r="D1397" s="14">
        <v>9945.9799998356975</v>
      </c>
    </row>
    <row r="1398" spans="1:4">
      <c r="A1398" s="50">
        <v>44127</v>
      </c>
      <c r="B1398" s="14">
        <v>34194.83</v>
      </c>
      <c r="C1398" s="14">
        <v>1738.85</v>
      </c>
      <c r="D1398" s="14">
        <v>40848.319999835694</v>
      </c>
    </row>
    <row r="1399" spans="1:4">
      <c r="A1399" s="50">
        <v>44128</v>
      </c>
      <c r="B1399" s="14">
        <v>42587.17</v>
      </c>
      <c r="C1399" s="14">
        <v>1738.85</v>
      </c>
      <c r="D1399" s="14">
        <v>43799.829999835696</v>
      </c>
    </row>
    <row r="1400" spans="1:4">
      <c r="A1400" s="50">
        <v>44129</v>
      </c>
      <c r="B1400" s="14">
        <v>45538.68</v>
      </c>
      <c r="C1400" s="14">
        <v>1738.85</v>
      </c>
      <c r="D1400" s="14">
        <v>51435.529999835693</v>
      </c>
    </row>
    <row r="1401" spans="1:4">
      <c r="A1401" s="50">
        <v>44130</v>
      </c>
      <c r="B1401" s="14">
        <v>53174.38</v>
      </c>
      <c r="C1401" s="14">
        <v>686.76</v>
      </c>
      <c r="D1401" s="14">
        <v>52986.129999835692</v>
      </c>
    </row>
    <row r="1402" spans="1:4">
      <c r="A1402" s="50">
        <v>44131</v>
      </c>
      <c r="B1402" s="14">
        <v>53672.889999999992</v>
      </c>
      <c r="C1402" s="14">
        <v>686.76</v>
      </c>
      <c r="D1402" s="14">
        <v>53024.629999835692</v>
      </c>
    </row>
    <row r="1403" spans="1:4">
      <c r="A1403" s="50">
        <v>44132</v>
      </c>
      <c r="B1403" s="14">
        <v>44142.30999999999</v>
      </c>
      <c r="C1403" s="14">
        <v>33622.159999999996</v>
      </c>
      <c r="D1403" s="14">
        <v>11515.909999838674</v>
      </c>
    </row>
    <row r="1404" spans="1:4">
      <c r="A1404" s="50">
        <v>44133</v>
      </c>
      <c r="B1404" s="14">
        <v>34382.879999999997</v>
      </c>
      <c r="C1404" s="14">
        <v>47070.080000000002</v>
      </c>
      <c r="D1404" s="14">
        <v>-10755.189999997321</v>
      </c>
    </row>
    <row r="1405" spans="1:4">
      <c r="A1405" s="50">
        <v>44134</v>
      </c>
      <c r="B1405" s="14">
        <v>34867.909999999996</v>
      </c>
      <c r="C1405" s="14">
        <v>47070.080000000002</v>
      </c>
      <c r="D1405" s="14">
        <v>0</v>
      </c>
    </row>
    <row r="1406" spans="1:4">
      <c r="A1406" s="50">
        <v>44135</v>
      </c>
      <c r="B1406" s="14">
        <v>37781.869999999995</v>
      </c>
      <c r="C1406" s="14">
        <v>37908</v>
      </c>
      <c r="D1406" s="14">
        <v>2636.2699998413555</v>
      </c>
    </row>
    <row r="1407" spans="1:4">
      <c r="A1407" s="50">
        <v>44136</v>
      </c>
      <c r="B1407" s="14">
        <v>40544.26999999999</v>
      </c>
      <c r="C1407" s="14">
        <v>37908</v>
      </c>
      <c r="D1407" s="14">
        <v>3711.4699998413553</v>
      </c>
    </row>
    <row r="1408" spans="1:4">
      <c r="A1408" s="50">
        <v>44137</v>
      </c>
      <c r="B1408" s="14">
        <v>41688.969999999994</v>
      </c>
      <c r="C1408" s="14">
        <v>34900.699999999997</v>
      </c>
      <c r="D1408" s="14">
        <v>6788.2699998413555</v>
      </c>
    </row>
    <row r="1409" spans="1:4">
      <c r="A1409" s="50">
        <v>44138</v>
      </c>
      <c r="B1409" s="14">
        <v>41688.969999999994</v>
      </c>
      <c r="C1409" s="14">
        <v>34900.699999999997</v>
      </c>
      <c r="D1409" s="14">
        <v>6788.2699998413555</v>
      </c>
    </row>
    <row r="1410" spans="1:4">
      <c r="A1410" s="50">
        <v>44139</v>
      </c>
      <c r="B1410" s="14">
        <v>41391.589999999989</v>
      </c>
      <c r="C1410" s="14">
        <v>62807.910000000011</v>
      </c>
      <c r="D1410" s="14">
        <v>72.009999998208514</v>
      </c>
    </row>
    <row r="1411" spans="1:4">
      <c r="A1411" s="50">
        <v>44140</v>
      </c>
      <c r="B1411" s="14">
        <v>61137.649999999994</v>
      </c>
      <c r="C1411" s="14">
        <v>53012.960000000006</v>
      </c>
      <c r="D1411" s="14">
        <v>32772.059999843143</v>
      </c>
    </row>
    <row r="1412" spans="1:4">
      <c r="A1412" s="50">
        <v>44141</v>
      </c>
      <c r="B1412" s="14">
        <v>85785.01999999999</v>
      </c>
      <c r="C1412" s="14">
        <v>17117.899999999998</v>
      </c>
      <c r="D1412" s="14">
        <v>77726.289999843139</v>
      </c>
    </row>
    <row r="1413" spans="1:4">
      <c r="A1413" s="50">
        <v>44142</v>
      </c>
      <c r="B1413" s="14">
        <v>94844.19</v>
      </c>
      <c r="C1413" s="14">
        <v>14941.069999999998</v>
      </c>
      <c r="D1413" s="14">
        <v>83190.949999843142</v>
      </c>
    </row>
    <row r="1414" spans="1:4">
      <c r="A1414" s="50">
        <v>44143</v>
      </c>
      <c r="B1414" s="14">
        <v>98132.02</v>
      </c>
      <c r="C1414" s="14">
        <v>14678.019999999999</v>
      </c>
      <c r="D1414" s="14">
        <v>85232.61999984314</v>
      </c>
    </row>
    <row r="1415" spans="1:4">
      <c r="A1415" s="50">
        <v>44144</v>
      </c>
      <c r="B1415" s="14">
        <v>77848.099999999991</v>
      </c>
      <c r="C1415" s="14">
        <v>16496.349999999999</v>
      </c>
      <c r="D1415" s="14">
        <v>61351.74999984329</v>
      </c>
    </row>
    <row r="1416" spans="1:4">
      <c r="A1416" s="50">
        <v>44145</v>
      </c>
      <c r="B1416" s="14">
        <v>77212.399999999994</v>
      </c>
      <c r="C1416" s="14">
        <v>58233.939999999995</v>
      </c>
      <c r="D1416" s="14">
        <v>19593.219999843437</v>
      </c>
    </row>
    <row r="1417" spans="1:4">
      <c r="A1417" s="50">
        <v>44146</v>
      </c>
      <c r="B1417" s="14">
        <v>77788.03</v>
      </c>
      <c r="C1417" s="14">
        <v>52745.15</v>
      </c>
      <c r="D1417" s="14">
        <v>75030.97999984448</v>
      </c>
    </row>
    <row r="1418" spans="1:4">
      <c r="A1418" s="50">
        <v>44147</v>
      </c>
      <c r="B1418" s="14">
        <v>127772.47</v>
      </c>
      <c r="C1418" s="14">
        <v>52745.15</v>
      </c>
      <c r="D1418" s="14">
        <v>79868.839999844335</v>
      </c>
    </row>
    <row r="1419" spans="1:4">
      <c r="A1419" s="50">
        <v>44148</v>
      </c>
      <c r="B1419" s="14">
        <v>132613.98999999996</v>
      </c>
      <c r="C1419" s="14">
        <v>3390.2599999999998</v>
      </c>
      <c r="D1419" s="14">
        <v>129504.12999984433</v>
      </c>
    </row>
    <row r="1420" spans="1:4">
      <c r="A1420" s="50">
        <v>44149</v>
      </c>
      <c r="B1420" s="14">
        <v>132894.38999999998</v>
      </c>
      <c r="C1420" s="14">
        <v>3390.2599999999998</v>
      </c>
      <c r="D1420" s="14">
        <v>130417.64999984433</v>
      </c>
    </row>
    <row r="1421" spans="1:4">
      <c r="A1421" s="50">
        <v>44150</v>
      </c>
      <c r="B1421" s="14">
        <v>133807.90999999997</v>
      </c>
      <c r="C1421" s="14">
        <v>3390.2599999999998</v>
      </c>
      <c r="D1421" s="14">
        <v>138343.66999984434</v>
      </c>
    </row>
    <row r="1422" spans="1:4">
      <c r="A1422" s="50">
        <v>44151</v>
      </c>
      <c r="B1422" s="14">
        <v>141733.92999999996</v>
      </c>
      <c r="C1422" s="14">
        <v>3390.2599999999998</v>
      </c>
      <c r="D1422" s="14">
        <v>142114.76999984434</v>
      </c>
    </row>
    <row r="1423" spans="1:4">
      <c r="A1423" s="50">
        <v>44152</v>
      </c>
      <c r="B1423" s="14">
        <v>145505.02999999994</v>
      </c>
      <c r="C1423" s="14">
        <v>3390.2599999999998</v>
      </c>
      <c r="D1423" s="14">
        <v>149020.76999984434</v>
      </c>
    </row>
    <row r="1424" spans="1:4">
      <c r="A1424" s="50">
        <v>44153</v>
      </c>
      <c r="B1424" s="14">
        <v>141644.92999999996</v>
      </c>
      <c r="C1424" s="14">
        <v>14561.45</v>
      </c>
      <c r="D1424" s="14">
        <v>127212.83999984048</v>
      </c>
    </row>
    <row r="1425" spans="1:4">
      <c r="A1425" s="50">
        <v>44154</v>
      </c>
      <c r="B1425" s="14">
        <v>140954.28999999995</v>
      </c>
      <c r="C1425" s="14">
        <v>17181.699999999997</v>
      </c>
      <c r="D1425" s="14">
        <v>123772.58999983601</v>
      </c>
    </row>
    <row r="1426" spans="1:4">
      <c r="A1426" s="50">
        <v>44155</v>
      </c>
      <c r="B1426" s="14">
        <v>140954.28999999995</v>
      </c>
      <c r="C1426" s="14">
        <v>17163.7</v>
      </c>
      <c r="D1426" s="14">
        <v>126300.629999836</v>
      </c>
    </row>
    <row r="1427" spans="1:4">
      <c r="A1427" s="50">
        <v>44156</v>
      </c>
      <c r="B1427" s="14">
        <v>143464.32999999993</v>
      </c>
      <c r="C1427" s="14">
        <v>17163.7</v>
      </c>
      <c r="D1427" s="14">
        <v>126300.629999836</v>
      </c>
    </row>
    <row r="1428" spans="1:4">
      <c r="A1428" s="50">
        <v>44157</v>
      </c>
      <c r="B1428" s="14">
        <v>143464.32999999993</v>
      </c>
      <c r="C1428" s="14">
        <v>17163.7</v>
      </c>
      <c r="D1428" s="14">
        <v>157897.11999983602</v>
      </c>
    </row>
    <row r="1429" spans="1:4">
      <c r="A1429" s="50">
        <v>44158</v>
      </c>
      <c r="B1429" s="14">
        <v>175060.81999999995</v>
      </c>
      <c r="C1429" s="14">
        <v>3303.7</v>
      </c>
      <c r="D1429" s="14">
        <v>172829.19999983601</v>
      </c>
    </row>
    <row r="1430" spans="1:4">
      <c r="A1430" s="50">
        <v>44159</v>
      </c>
      <c r="B1430" s="14">
        <v>175286.88999999998</v>
      </c>
      <c r="C1430" s="14">
        <v>3303.7</v>
      </c>
      <c r="D1430" s="14">
        <v>176120.80999983885</v>
      </c>
    </row>
    <row r="1431" spans="1:4">
      <c r="A1431" s="50">
        <v>44160</v>
      </c>
      <c r="B1431" s="14">
        <v>179424.50999999998</v>
      </c>
      <c r="C1431" s="14">
        <v>0</v>
      </c>
      <c r="D1431" s="14">
        <v>180476.59999983886</v>
      </c>
    </row>
    <row r="1432" spans="1:4">
      <c r="A1432" s="50">
        <v>44161</v>
      </c>
      <c r="B1432" s="14">
        <v>179322.86999999997</v>
      </c>
      <c r="C1432" s="14">
        <v>0</v>
      </c>
      <c r="D1432" s="14">
        <v>180947.1699998384</v>
      </c>
    </row>
    <row r="1433" spans="1:4">
      <c r="A1433" s="50">
        <v>44162</v>
      </c>
      <c r="B1433" s="14">
        <v>178191.15999999997</v>
      </c>
      <c r="C1433" s="14">
        <v>7034.35</v>
      </c>
      <c r="D1433" s="14">
        <v>171792.73999983526</v>
      </c>
    </row>
    <row r="1434" spans="1:4">
      <c r="A1434" s="50">
        <v>44163</v>
      </c>
      <c r="B1434" s="14">
        <v>178827.09</v>
      </c>
      <c r="C1434" s="14">
        <v>7034.35</v>
      </c>
      <c r="D1434" s="14">
        <v>172924.73999983526</v>
      </c>
    </row>
    <row r="1435" spans="1:4">
      <c r="A1435" s="50">
        <v>44164</v>
      </c>
      <c r="B1435" s="14">
        <v>179959.09</v>
      </c>
      <c r="C1435" s="14">
        <v>7008.75</v>
      </c>
      <c r="D1435" s="14">
        <v>178799.33999983527</v>
      </c>
    </row>
    <row r="1436" spans="1:4">
      <c r="A1436" s="50">
        <v>44165</v>
      </c>
      <c r="B1436" s="14">
        <v>184489.71999999997</v>
      </c>
      <c r="C1436" s="14">
        <v>84501.59</v>
      </c>
      <c r="D1436" s="14">
        <v>101626.12999983304</v>
      </c>
    </row>
    <row r="1437" spans="1:4">
      <c r="A1437" s="50">
        <v>44166</v>
      </c>
      <c r="B1437" s="14">
        <v>185958.71999999997</v>
      </c>
      <c r="C1437" s="14">
        <v>82406.59</v>
      </c>
      <c r="D1437" s="14">
        <v>110252.92999983304</v>
      </c>
    </row>
    <row r="1438" spans="1:4">
      <c r="A1438" s="50">
        <v>44167</v>
      </c>
      <c r="B1438" s="14">
        <v>192659.51999999996</v>
      </c>
      <c r="C1438" s="14">
        <v>81563.41</v>
      </c>
      <c r="D1438" s="14">
        <v>123671.10999983305</v>
      </c>
    </row>
    <row r="1439" spans="1:4">
      <c r="A1439" s="50">
        <v>44168</v>
      </c>
      <c r="B1439" s="14">
        <v>204184.51999999996</v>
      </c>
      <c r="C1439" s="14">
        <v>81490.97</v>
      </c>
      <c r="D1439" s="14">
        <v>122292.75999983304</v>
      </c>
    </row>
    <row r="1440" spans="1:4">
      <c r="A1440" s="50">
        <v>44169</v>
      </c>
      <c r="B1440" s="14">
        <v>203783.72999999998</v>
      </c>
      <c r="C1440" s="14">
        <v>81312.240000000005</v>
      </c>
      <c r="D1440" s="14">
        <v>123964.69999983304</v>
      </c>
    </row>
    <row r="1441" spans="1:4">
      <c r="A1441" s="50">
        <v>44170</v>
      </c>
      <c r="B1441" s="14">
        <v>205276.93999999997</v>
      </c>
      <c r="C1441" s="14">
        <v>70723.33</v>
      </c>
      <c r="D1441" s="14">
        <v>139645.16999983304</v>
      </c>
    </row>
    <row r="1442" spans="1:4">
      <c r="A1442" s="50">
        <v>44171</v>
      </c>
      <c r="B1442" s="14">
        <v>210368.5</v>
      </c>
      <c r="C1442" s="14">
        <v>70944.06</v>
      </c>
      <c r="D1442" s="14">
        <v>139823.91999983304</v>
      </c>
    </row>
    <row r="1443" spans="1:4">
      <c r="A1443" s="50">
        <v>44172</v>
      </c>
      <c r="B1443" s="14">
        <v>207527.22</v>
      </c>
      <c r="C1443" s="14">
        <v>52507.780000000006</v>
      </c>
      <c r="D1443" s="14">
        <v>157022.58999983483</v>
      </c>
    </row>
    <row r="1444" spans="1:4">
      <c r="A1444" s="50">
        <v>44173</v>
      </c>
      <c r="B1444" s="14">
        <v>202777.01999999996</v>
      </c>
      <c r="C1444" s="14">
        <v>69608.45</v>
      </c>
      <c r="D1444" s="14">
        <v>135716.24999983021</v>
      </c>
    </row>
    <row r="1445" spans="1:4">
      <c r="A1445" s="50">
        <v>44174</v>
      </c>
      <c r="B1445" s="14">
        <v>198475.62999999998</v>
      </c>
      <c r="C1445" s="14">
        <v>82742.740000000005</v>
      </c>
      <c r="D1445" s="14">
        <v>115732.88999983348</v>
      </c>
    </row>
    <row r="1446" spans="1:4">
      <c r="A1446" s="50">
        <v>44175</v>
      </c>
      <c r="B1446" s="14">
        <v>187863.46</v>
      </c>
      <c r="C1446" s="14">
        <v>85024.35</v>
      </c>
      <c r="D1446" s="14">
        <v>102839.10999983169</v>
      </c>
    </row>
    <row r="1447" spans="1:4">
      <c r="A1447" s="50">
        <v>44176</v>
      </c>
      <c r="B1447" s="14">
        <v>187263.46</v>
      </c>
      <c r="C1447" s="14">
        <v>140299.49</v>
      </c>
      <c r="D1447" s="14">
        <v>48271.969999832887</v>
      </c>
    </row>
    <row r="1448" spans="1:4">
      <c r="A1448" s="50">
        <v>44177</v>
      </c>
      <c r="B1448" s="14">
        <v>188571.46</v>
      </c>
      <c r="C1448" s="14">
        <v>139385.37</v>
      </c>
      <c r="D1448" s="14">
        <v>49186.08999983289</v>
      </c>
    </row>
    <row r="1449" spans="1:4">
      <c r="A1449" s="50">
        <v>44178</v>
      </c>
      <c r="B1449" s="14">
        <v>188571.46</v>
      </c>
      <c r="C1449" s="14">
        <v>139385.37</v>
      </c>
      <c r="D1449" s="14">
        <v>49590.009999832888</v>
      </c>
    </row>
    <row r="1450" spans="1:4">
      <c r="A1450" s="50">
        <v>44179</v>
      </c>
      <c r="B1450" s="14">
        <v>188975.38</v>
      </c>
      <c r="C1450" s="14">
        <v>134184.68</v>
      </c>
      <c r="D1450" s="14">
        <v>57752.37999983289</v>
      </c>
    </row>
    <row r="1451" spans="1:4">
      <c r="A1451" s="50">
        <v>44180</v>
      </c>
      <c r="B1451" s="14">
        <v>191937.06</v>
      </c>
      <c r="C1451" s="14">
        <v>123689.68000000001</v>
      </c>
      <c r="D1451" s="14">
        <v>68897.37999983289</v>
      </c>
    </row>
    <row r="1452" spans="1:4">
      <c r="A1452" s="50">
        <v>44181</v>
      </c>
      <c r="B1452" s="14">
        <v>192587.06</v>
      </c>
      <c r="C1452" s="14">
        <v>123689.68000000001</v>
      </c>
      <c r="D1452" s="14">
        <v>74086.539999832894</v>
      </c>
    </row>
    <row r="1453" spans="1:4">
      <c r="A1453" s="50">
        <v>44182</v>
      </c>
      <c r="B1453" s="14">
        <v>197554.44</v>
      </c>
      <c r="C1453" s="14">
        <v>124898.78</v>
      </c>
      <c r="D1453" s="14">
        <v>74810.659999834825</v>
      </c>
    </row>
    <row r="1454" spans="1:4">
      <c r="A1454" s="50">
        <v>44183</v>
      </c>
      <c r="B1454" s="14">
        <v>153430.65000000005</v>
      </c>
      <c r="C1454" s="14">
        <v>101766.17</v>
      </c>
      <c r="D1454" s="14">
        <v>55349.299999837953</v>
      </c>
    </row>
    <row r="1455" spans="1:4">
      <c r="A1455" s="50">
        <v>44184</v>
      </c>
      <c r="B1455" s="14">
        <v>156269.47000000006</v>
      </c>
      <c r="C1455" s="14">
        <v>101766.17</v>
      </c>
      <c r="D1455" s="14">
        <v>55349.299999837953</v>
      </c>
    </row>
    <row r="1456" spans="1:4">
      <c r="A1456" s="50">
        <v>44185</v>
      </c>
      <c r="B1456" s="14">
        <v>156269.47000000006</v>
      </c>
      <c r="C1456" s="14">
        <v>97870.97</v>
      </c>
      <c r="D1456" s="14">
        <v>59429.299999837953</v>
      </c>
    </row>
    <row r="1457" spans="1:4">
      <c r="A1457" s="50">
        <v>44186</v>
      </c>
      <c r="B1457" s="14">
        <v>148498.57000000004</v>
      </c>
      <c r="C1457" s="14">
        <v>116994.75</v>
      </c>
      <c r="D1457" s="14">
        <v>32588.819999837811</v>
      </c>
    </row>
    <row r="1458" spans="1:4">
      <c r="A1458" s="50">
        <v>44187</v>
      </c>
      <c r="B1458" s="14">
        <v>148498.57000000004</v>
      </c>
      <c r="C1458" s="14">
        <v>204081.71</v>
      </c>
      <c r="D1458" s="14">
        <v>-239.00000000088403</v>
      </c>
    </row>
    <row r="1459" spans="1:4">
      <c r="A1459" s="50">
        <v>44188</v>
      </c>
      <c r="B1459" s="14">
        <v>148538.41</v>
      </c>
      <c r="C1459" s="14">
        <v>181122.32</v>
      </c>
      <c r="D1459" s="14">
        <v>0</v>
      </c>
    </row>
    <row r="1460" spans="1:4">
      <c r="A1460" s="50">
        <v>44189</v>
      </c>
      <c r="B1460" s="14">
        <v>150738.56</v>
      </c>
      <c r="C1460" s="14">
        <v>178374.22</v>
      </c>
      <c r="D1460" s="14">
        <v>0</v>
      </c>
    </row>
    <row r="1461" spans="1:4">
      <c r="A1461" s="50">
        <v>44190</v>
      </c>
      <c r="B1461" s="14">
        <v>152949.92000000001</v>
      </c>
      <c r="C1461" s="14">
        <v>174874.22</v>
      </c>
      <c r="D1461" s="14">
        <v>0</v>
      </c>
    </row>
    <row r="1462" spans="1:4">
      <c r="A1462" s="50">
        <v>44191</v>
      </c>
      <c r="B1462" s="14">
        <v>154749.92000000001</v>
      </c>
      <c r="C1462" s="14">
        <v>174874.22</v>
      </c>
      <c r="D1462" s="14">
        <v>0</v>
      </c>
    </row>
    <row r="1463" spans="1:4">
      <c r="A1463" s="50">
        <v>44192</v>
      </c>
      <c r="B1463" s="14">
        <v>156844.16000000003</v>
      </c>
      <c r="C1463" s="14">
        <v>174874.22</v>
      </c>
      <c r="D1463" s="14">
        <v>0</v>
      </c>
    </row>
    <row r="1464" spans="1:4">
      <c r="A1464" s="50">
        <v>44193</v>
      </c>
      <c r="B1464" s="14">
        <v>146103.23000000004</v>
      </c>
      <c r="C1464" s="14">
        <v>184865.6</v>
      </c>
      <c r="D1464" s="14">
        <v>-15789.840000002532</v>
      </c>
    </row>
    <row r="1465" spans="1:4">
      <c r="A1465" s="50">
        <v>44194</v>
      </c>
      <c r="B1465" s="14">
        <v>146103.23000000004</v>
      </c>
      <c r="C1465" s="14">
        <v>182162</v>
      </c>
      <c r="D1465" s="14">
        <v>0</v>
      </c>
    </row>
    <row r="1466" spans="1:4">
      <c r="A1466" s="50">
        <v>44195</v>
      </c>
      <c r="B1466" s="14">
        <v>146200.83000000005</v>
      </c>
      <c r="C1466" s="14">
        <v>181571</v>
      </c>
      <c r="D1466" s="14">
        <v>0</v>
      </c>
    </row>
    <row r="1467" spans="1:4">
      <c r="A1467" s="50">
        <v>44196</v>
      </c>
      <c r="B1467" s="14">
        <v>151875.50000000006</v>
      </c>
      <c r="C1467" s="14">
        <v>178361.02000000002</v>
      </c>
      <c r="D1467" s="14">
        <v>0</v>
      </c>
    </row>
    <row r="1468" spans="1:4">
      <c r="A1468" s="11" t="s">
        <v>199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5FE7-530B-458A-9B46-DEA66C78164E}">
  <dimension ref="A1:E20"/>
  <sheetViews>
    <sheetView workbookViewId="0">
      <selection activeCell="D28" sqref="D28"/>
    </sheetView>
  </sheetViews>
  <sheetFormatPr defaultRowHeight="14.25"/>
  <cols>
    <col min="1" max="1" width="54.7109375" style="9" bestFit="1" customWidth="1"/>
    <col min="2" max="5" width="13.140625" style="9" bestFit="1" customWidth="1"/>
    <col min="6" max="6" width="10.140625" style="9" bestFit="1" customWidth="1"/>
    <col min="7" max="16384" width="9.140625" style="9"/>
  </cols>
  <sheetData>
    <row r="1" spans="1:5">
      <c r="A1" s="8" t="s">
        <v>367</v>
      </c>
      <c r="B1" s="8">
        <v>26</v>
      </c>
    </row>
    <row r="2" spans="1:5">
      <c r="A2" s="9" t="s">
        <v>499</v>
      </c>
    </row>
    <row r="4" spans="1:5">
      <c r="A4" s="13" t="str">
        <f>HYPERLINK("#'OBSAH'!A1","Naspäť na obsah")</f>
        <v>Naspäť na obsah</v>
      </c>
    </row>
    <row r="6" spans="1:5">
      <c r="A6" s="10" t="s">
        <v>500</v>
      </c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47" t="s">
        <v>501</v>
      </c>
      <c r="B7" s="14">
        <v>7225000</v>
      </c>
      <c r="C7" s="14">
        <v>7320000</v>
      </c>
      <c r="D7" s="14">
        <v>7780000</v>
      </c>
      <c r="E7" s="14">
        <v>7560000</v>
      </c>
    </row>
    <row r="8" spans="1:5">
      <c r="A8" s="47" t="s">
        <v>502</v>
      </c>
      <c r="B8" s="14">
        <v>5075767</v>
      </c>
      <c r="C8" s="14">
        <v>4376747</v>
      </c>
      <c r="D8" s="14">
        <v>4610386</v>
      </c>
      <c r="E8" s="14">
        <v>6137610</v>
      </c>
    </row>
    <row r="9" spans="1:5">
      <c r="A9" s="47" t="s">
        <v>177</v>
      </c>
      <c r="B9" s="14">
        <v>202723</v>
      </c>
      <c r="C9" s="14">
        <v>207439</v>
      </c>
      <c r="D9" s="14">
        <v>199094</v>
      </c>
      <c r="E9" s="14">
        <v>125025</v>
      </c>
    </row>
    <row r="11" spans="1:5">
      <c r="A11" s="10" t="s">
        <v>503</v>
      </c>
      <c r="B11" s="10">
        <v>2017</v>
      </c>
      <c r="C11" s="10">
        <v>2018</v>
      </c>
      <c r="D11" s="10">
        <v>2019</v>
      </c>
      <c r="E11" s="10">
        <v>2020</v>
      </c>
    </row>
    <row r="12" spans="1:5">
      <c r="A12" s="47" t="s">
        <v>501</v>
      </c>
      <c r="B12" s="14">
        <v>12</v>
      </c>
      <c r="C12" s="14">
        <v>11</v>
      </c>
      <c r="D12" s="14">
        <v>11</v>
      </c>
      <c r="E12" s="14">
        <v>11</v>
      </c>
    </row>
    <row r="13" spans="1:5">
      <c r="A13" s="47" t="s">
        <v>502</v>
      </c>
      <c r="B13" s="14">
        <v>14</v>
      </c>
      <c r="C13" s="14">
        <v>14</v>
      </c>
      <c r="D13" s="14">
        <v>14</v>
      </c>
      <c r="E13" s="14">
        <v>15</v>
      </c>
    </row>
    <row r="14" spans="1:5">
      <c r="A14" s="47" t="s">
        <v>177</v>
      </c>
      <c r="B14" s="14">
        <v>8</v>
      </c>
      <c r="C14" s="14">
        <v>8</v>
      </c>
      <c r="D14" s="14">
        <v>8</v>
      </c>
      <c r="E14" s="14">
        <v>8</v>
      </c>
    </row>
    <row r="16" spans="1:5">
      <c r="A16" s="10" t="s">
        <v>504</v>
      </c>
      <c r="B16" s="10">
        <v>2017</v>
      </c>
      <c r="C16" s="10">
        <v>2018</v>
      </c>
      <c r="D16" s="10">
        <v>2019</v>
      </c>
      <c r="E16" s="10">
        <v>2020</v>
      </c>
    </row>
    <row r="17" spans="1:5">
      <c r="A17" s="47" t="s">
        <v>501</v>
      </c>
      <c r="B17" s="14">
        <f>B7/B12</f>
        <v>602083.33333333337</v>
      </c>
      <c r="C17" s="14">
        <f t="shared" ref="C17:E17" si="0">C7/C12</f>
        <v>665454.54545454541</v>
      </c>
      <c r="D17" s="14">
        <f t="shared" si="0"/>
        <v>707272.72727272729</v>
      </c>
      <c r="E17" s="14">
        <f t="shared" si="0"/>
        <v>687272.72727272729</v>
      </c>
    </row>
    <row r="18" spans="1:5">
      <c r="A18" s="47" t="s">
        <v>502</v>
      </c>
      <c r="B18" s="14">
        <f t="shared" ref="B18:E19" si="1">B8/B13</f>
        <v>362554.78571428574</v>
      </c>
      <c r="C18" s="14">
        <f t="shared" si="1"/>
        <v>312624.78571428574</v>
      </c>
      <c r="D18" s="14">
        <f t="shared" si="1"/>
        <v>329313.28571428574</v>
      </c>
      <c r="E18" s="14">
        <f t="shared" si="1"/>
        <v>409174</v>
      </c>
    </row>
    <row r="19" spans="1:5">
      <c r="A19" s="47" t="s">
        <v>177</v>
      </c>
      <c r="B19" s="14">
        <f t="shared" si="1"/>
        <v>25340.375</v>
      </c>
      <c r="C19" s="14">
        <f t="shared" si="1"/>
        <v>25929.875</v>
      </c>
      <c r="D19" s="14">
        <f t="shared" si="1"/>
        <v>24886.75</v>
      </c>
      <c r="E19" s="14">
        <f t="shared" si="1"/>
        <v>15628.125</v>
      </c>
    </row>
    <row r="20" spans="1:5">
      <c r="A20" s="11" t="s">
        <v>505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717F5-16A5-4770-B1C9-3C77CE4CCB85}">
  <dimension ref="A1:D24"/>
  <sheetViews>
    <sheetView workbookViewId="0">
      <selection activeCell="H35" sqref="H35"/>
    </sheetView>
  </sheetViews>
  <sheetFormatPr defaultRowHeight="14.25"/>
  <cols>
    <col min="1" max="1" width="54.7109375" style="9" bestFit="1" customWidth="1"/>
    <col min="2" max="2" width="13.140625" style="9" bestFit="1" customWidth="1"/>
    <col min="3" max="3" width="18.42578125" style="9" bestFit="1" customWidth="1"/>
    <col min="4" max="4" width="24.140625" style="9" bestFit="1" customWidth="1"/>
    <col min="5" max="5" width="10.140625" style="9" bestFit="1" customWidth="1"/>
    <col min="6" max="16384" width="9.140625" style="9"/>
  </cols>
  <sheetData>
    <row r="1" spans="1:4">
      <c r="A1" s="8" t="s">
        <v>367</v>
      </c>
      <c r="B1" s="8">
        <v>27</v>
      </c>
    </row>
    <row r="2" spans="1:4">
      <c r="A2" s="9" t="s">
        <v>506</v>
      </c>
    </row>
    <row r="4" spans="1:4">
      <c r="A4" s="13" t="str">
        <f>HYPERLINK("#'OBSAH'!A1","Naspäť na obsah")</f>
        <v>Naspäť na obsah</v>
      </c>
    </row>
    <row r="6" spans="1:4">
      <c r="A6" s="10" t="s">
        <v>500</v>
      </c>
      <c r="B6" s="10" t="s">
        <v>507</v>
      </c>
      <c r="C6" s="10" t="s">
        <v>508</v>
      </c>
      <c r="D6" s="10" t="s">
        <v>509</v>
      </c>
    </row>
    <row r="7" spans="1:4">
      <c r="A7" s="47" t="s">
        <v>510</v>
      </c>
      <c r="B7" s="48">
        <v>4.0999999999999996</v>
      </c>
      <c r="C7" s="14">
        <v>18335</v>
      </c>
      <c r="D7" s="14">
        <f>C7/B7</f>
        <v>4471.9512195121952</v>
      </c>
    </row>
    <row r="8" spans="1:4">
      <c r="A8" s="47" t="s">
        <v>511</v>
      </c>
      <c r="B8" s="48">
        <v>5.7</v>
      </c>
      <c r="C8" s="14">
        <v>71648</v>
      </c>
      <c r="D8" s="14">
        <f t="shared" ref="D8:D23" si="0">C8/B8</f>
        <v>12569.824561403508</v>
      </c>
    </row>
    <row r="9" spans="1:4">
      <c r="A9" s="47" t="s">
        <v>512</v>
      </c>
      <c r="B9" s="48">
        <v>5</v>
      </c>
      <c r="C9" s="14">
        <v>18836</v>
      </c>
      <c r="D9" s="14">
        <f t="shared" si="0"/>
        <v>3767.2</v>
      </c>
    </row>
    <row r="10" spans="1:4">
      <c r="A10" s="47" t="s">
        <v>513</v>
      </c>
      <c r="B10" s="48">
        <v>8.75</v>
      </c>
      <c r="C10" s="14">
        <v>24215</v>
      </c>
      <c r="D10" s="14">
        <f t="shared" si="0"/>
        <v>2767.4285714285716</v>
      </c>
    </row>
    <row r="11" spans="1:4">
      <c r="A11" s="47" t="s">
        <v>514</v>
      </c>
      <c r="B11" s="48">
        <v>4.8</v>
      </c>
      <c r="C11" s="14">
        <v>28542</v>
      </c>
      <c r="D11" s="14">
        <f t="shared" si="0"/>
        <v>5946.25</v>
      </c>
    </row>
    <row r="12" spans="1:4">
      <c r="A12" s="47" t="s">
        <v>515</v>
      </c>
      <c r="B12" s="48">
        <v>9</v>
      </c>
      <c r="C12" s="14">
        <v>37227</v>
      </c>
      <c r="D12" s="14">
        <f t="shared" si="0"/>
        <v>4136.333333333333</v>
      </c>
    </row>
    <row r="13" spans="1:4">
      <c r="A13" s="47" t="s">
        <v>516</v>
      </c>
      <c r="B13" s="48">
        <v>3.25</v>
      </c>
      <c r="C13" s="14">
        <v>2509</v>
      </c>
      <c r="D13" s="14">
        <f t="shared" si="0"/>
        <v>772</v>
      </c>
    </row>
    <row r="14" spans="1:4">
      <c r="A14" s="47" t="s">
        <v>517</v>
      </c>
      <c r="B14" s="48">
        <v>6.25</v>
      </c>
      <c r="C14" s="14">
        <v>27519</v>
      </c>
      <c r="D14" s="14">
        <f t="shared" si="0"/>
        <v>4403.04</v>
      </c>
    </row>
    <row r="15" spans="1:4">
      <c r="A15" s="47" t="s">
        <v>518</v>
      </c>
      <c r="B15" s="48">
        <v>4.6499999999999995</v>
      </c>
      <c r="C15" s="14">
        <v>0</v>
      </c>
      <c r="D15" s="14">
        <f t="shared" si="0"/>
        <v>0</v>
      </c>
    </row>
    <row r="16" spans="1:4">
      <c r="A16" s="47" t="s">
        <v>519</v>
      </c>
      <c r="B16" s="48">
        <v>3.2</v>
      </c>
      <c r="C16" s="14">
        <v>23082</v>
      </c>
      <c r="D16" s="14">
        <f t="shared" si="0"/>
        <v>7213.125</v>
      </c>
    </row>
    <row r="17" spans="1:4">
      <c r="A17" s="47" t="s">
        <v>520</v>
      </c>
      <c r="B17" s="48">
        <v>3.2</v>
      </c>
      <c r="C17" s="14">
        <v>4435</v>
      </c>
      <c r="D17" s="14">
        <f t="shared" si="0"/>
        <v>1385.9375</v>
      </c>
    </row>
    <row r="18" spans="1:4">
      <c r="A18" s="47" t="s">
        <v>521</v>
      </c>
      <c r="B18" s="48">
        <v>2.6</v>
      </c>
      <c r="C18" s="14">
        <v>0</v>
      </c>
      <c r="D18" s="14">
        <f t="shared" si="0"/>
        <v>0</v>
      </c>
    </row>
    <row r="19" spans="1:4">
      <c r="A19" s="47" t="s">
        <v>522</v>
      </c>
      <c r="B19" s="48">
        <v>4</v>
      </c>
      <c r="C19" s="14">
        <v>49570</v>
      </c>
      <c r="D19" s="14">
        <f t="shared" si="0"/>
        <v>12392.5</v>
      </c>
    </row>
    <row r="20" spans="1:4">
      <c r="A20" s="47" t="s">
        <v>523</v>
      </c>
      <c r="B20" s="48">
        <v>11</v>
      </c>
      <c r="C20" s="14">
        <v>188983</v>
      </c>
      <c r="D20" s="14">
        <f t="shared" si="0"/>
        <v>17180.272727272728</v>
      </c>
    </row>
    <row r="21" spans="1:4">
      <c r="A21" s="47" t="s">
        <v>524</v>
      </c>
      <c r="B21" s="48">
        <v>7</v>
      </c>
      <c r="C21" s="14">
        <v>112710</v>
      </c>
      <c r="D21" s="14">
        <f t="shared" si="0"/>
        <v>16101.428571428571</v>
      </c>
    </row>
    <row r="22" spans="1:4">
      <c r="A22" s="47" t="s">
        <v>177</v>
      </c>
      <c r="B22" s="48">
        <v>8</v>
      </c>
      <c r="C22" s="14">
        <v>18237</v>
      </c>
      <c r="D22" s="14">
        <f t="shared" si="0"/>
        <v>2279.625</v>
      </c>
    </row>
    <row r="23" spans="1:4">
      <c r="A23" s="47" t="s">
        <v>502</v>
      </c>
      <c r="B23" s="48">
        <v>14</v>
      </c>
      <c r="C23" s="14">
        <v>1359932</v>
      </c>
      <c r="D23" s="14">
        <f t="shared" si="0"/>
        <v>97138</v>
      </c>
    </row>
    <row r="24" spans="1:4">
      <c r="A24" s="11" t="s">
        <v>525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637-E46A-4B11-88B9-B0E54FC85214}">
  <dimension ref="A1:F19"/>
  <sheetViews>
    <sheetView workbookViewId="0">
      <selection activeCell="B1" sqref="B1"/>
    </sheetView>
  </sheetViews>
  <sheetFormatPr defaultRowHeight="14.25"/>
  <cols>
    <col min="1" max="1" width="11.42578125" style="9" customWidth="1"/>
    <col min="2" max="5" width="6.42578125" style="9" bestFit="1" customWidth="1"/>
    <col min="6" max="16384" width="9.140625" style="9"/>
  </cols>
  <sheetData>
    <row r="1" spans="1:6">
      <c r="A1" s="8" t="s">
        <v>367</v>
      </c>
      <c r="B1" s="8">
        <v>28</v>
      </c>
    </row>
    <row r="2" spans="1:6">
      <c r="A2" s="9" t="s">
        <v>526</v>
      </c>
    </row>
    <row r="4" spans="1:6">
      <c r="A4" s="13" t="str">
        <f>HYPERLINK("#'OBSAH'!A1","Naspäť na obsah")</f>
        <v>Naspäť na obsah</v>
      </c>
    </row>
    <row r="6" spans="1:6">
      <c r="A6" s="10" t="s">
        <v>305</v>
      </c>
      <c r="B6" s="10">
        <v>2017</v>
      </c>
      <c r="C6" s="10">
        <v>2018</v>
      </c>
      <c r="D6" s="10">
        <v>2019</v>
      </c>
      <c r="E6" s="10">
        <v>2020</v>
      </c>
      <c r="F6" s="10" t="s">
        <v>156</v>
      </c>
    </row>
    <row r="7" spans="1:6">
      <c r="A7" s="47">
        <v>1</v>
      </c>
      <c r="B7" s="48"/>
      <c r="C7" s="48">
        <v>3</v>
      </c>
      <c r="D7" s="48">
        <v>1</v>
      </c>
      <c r="E7" s="48">
        <v>-4</v>
      </c>
      <c r="F7" s="48">
        <v>0</v>
      </c>
    </row>
    <row r="8" spans="1:6">
      <c r="A8" s="47">
        <v>2</v>
      </c>
      <c r="B8" s="48">
        <v>0</v>
      </c>
      <c r="C8" s="48">
        <v>0</v>
      </c>
      <c r="D8" s="48">
        <v>0</v>
      </c>
      <c r="E8" s="48">
        <v>3</v>
      </c>
      <c r="F8" s="48">
        <v>0.75</v>
      </c>
    </row>
    <row r="9" spans="1:6">
      <c r="A9" s="47">
        <v>3</v>
      </c>
      <c r="B9" s="48">
        <v>2</v>
      </c>
      <c r="C9" s="48">
        <v>-1</v>
      </c>
      <c r="D9" s="48">
        <v>0</v>
      </c>
      <c r="E9" s="48">
        <v>-1</v>
      </c>
      <c r="F9" s="48">
        <v>0</v>
      </c>
    </row>
    <row r="10" spans="1:6">
      <c r="A10" s="47">
        <v>4</v>
      </c>
      <c r="B10" s="48">
        <v>0</v>
      </c>
      <c r="C10" s="48">
        <v>10</v>
      </c>
      <c r="D10" s="48">
        <v>5</v>
      </c>
      <c r="E10" s="48">
        <v>-1</v>
      </c>
      <c r="F10" s="48">
        <v>3.5</v>
      </c>
    </row>
    <row r="11" spans="1:6">
      <c r="A11" s="47">
        <v>5</v>
      </c>
      <c r="B11" s="48">
        <v>22</v>
      </c>
      <c r="C11" s="48">
        <v>19</v>
      </c>
      <c r="D11" s="48">
        <v>2</v>
      </c>
      <c r="E11" s="48">
        <v>-1</v>
      </c>
      <c r="F11" s="48">
        <v>10.5</v>
      </c>
    </row>
    <row r="12" spans="1:6">
      <c r="A12" s="47">
        <v>6</v>
      </c>
      <c r="B12" s="48">
        <v>20</v>
      </c>
      <c r="C12" s="48">
        <v>14</v>
      </c>
      <c r="D12" s="48">
        <v>23</v>
      </c>
      <c r="E12" s="48">
        <v>26</v>
      </c>
      <c r="F12" s="48">
        <v>20.75</v>
      </c>
    </row>
    <row r="13" spans="1:6">
      <c r="A13" s="47">
        <v>7</v>
      </c>
      <c r="B13" s="48">
        <v>-2</v>
      </c>
      <c r="C13" s="48">
        <v>6</v>
      </c>
      <c r="D13" s="48">
        <v>-2</v>
      </c>
      <c r="E13" s="48">
        <v>4</v>
      </c>
      <c r="F13" s="48">
        <v>1.5</v>
      </c>
    </row>
    <row r="14" spans="1:6">
      <c r="A14" s="47">
        <v>8</v>
      </c>
      <c r="B14" s="48">
        <v>1</v>
      </c>
      <c r="C14" s="48">
        <v>-2</v>
      </c>
      <c r="D14" s="48">
        <v>-1</v>
      </c>
      <c r="E14" s="48">
        <v>17</v>
      </c>
      <c r="F14" s="48">
        <v>3.75</v>
      </c>
    </row>
    <row r="15" spans="1:6">
      <c r="A15" s="47">
        <v>9</v>
      </c>
      <c r="B15" s="48">
        <v>-37</v>
      </c>
      <c r="C15" s="48">
        <v>-19</v>
      </c>
      <c r="D15" s="48">
        <v>-19</v>
      </c>
      <c r="E15" s="48">
        <v>-37</v>
      </c>
      <c r="F15" s="48">
        <v>-28</v>
      </c>
    </row>
    <row r="16" spans="1:6">
      <c r="A16" s="47">
        <v>10</v>
      </c>
      <c r="B16" s="48">
        <v>-4</v>
      </c>
      <c r="C16" s="48">
        <v>-21</v>
      </c>
      <c r="D16" s="48">
        <v>-4</v>
      </c>
      <c r="E16" s="48">
        <v>-8</v>
      </c>
      <c r="F16" s="48">
        <v>-9.25</v>
      </c>
    </row>
    <row r="17" spans="1:6">
      <c r="A17" s="47">
        <v>11</v>
      </c>
      <c r="B17" s="48">
        <v>-2</v>
      </c>
      <c r="C17" s="48">
        <v>-2</v>
      </c>
      <c r="D17" s="48">
        <v>0</v>
      </c>
      <c r="E17" s="48">
        <v>-6</v>
      </c>
      <c r="F17" s="48">
        <v>-2.5</v>
      </c>
    </row>
    <row r="18" spans="1:6">
      <c r="A18" s="47">
        <v>12</v>
      </c>
      <c r="B18" s="48">
        <v>-5</v>
      </c>
      <c r="C18" s="48">
        <v>0</v>
      </c>
      <c r="D18" s="48">
        <v>-2</v>
      </c>
      <c r="E18" s="48">
        <v>-1</v>
      </c>
      <c r="F18" s="48">
        <v>-2</v>
      </c>
    </row>
    <row r="19" spans="1:6">
      <c r="A19" s="11" t="s">
        <v>118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01601-D592-4CED-A1CE-4BCB38A280E8}">
  <dimension ref="A1:F19"/>
  <sheetViews>
    <sheetView workbookViewId="0">
      <selection activeCell="B1" sqref="B1"/>
    </sheetView>
  </sheetViews>
  <sheetFormatPr defaultRowHeight="14.25"/>
  <cols>
    <col min="1" max="1" width="11.42578125" style="9" customWidth="1"/>
    <col min="2" max="5" width="6.42578125" style="9" bestFit="1" customWidth="1"/>
    <col min="6" max="16384" width="9.140625" style="9"/>
  </cols>
  <sheetData>
    <row r="1" spans="1:6">
      <c r="A1" s="8" t="s">
        <v>367</v>
      </c>
      <c r="B1" s="8">
        <v>29</v>
      </c>
    </row>
    <row r="2" spans="1:6">
      <c r="A2" s="9" t="s">
        <v>527</v>
      </c>
    </row>
    <row r="4" spans="1:6">
      <c r="A4" s="13" t="str">
        <f>HYPERLINK("#'OBSAH'!A1","Naspäť na obsah")</f>
        <v>Naspäť na obsah</v>
      </c>
    </row>
    <row r="6" spans="1:6">
      <c r="A6" s="10" t="s">
        <v>305</v>
      </c>
      <c r="B6" s="10">
        <v>2017</v>
      </c>
      <c r="C6" s="10">
        <v>2018</v>
      </c>
      <c r="D6" s="10">
        <v>2019</v>
      </c>
      <c r="E6" s="10">
        <v>2020</v>
      </c>
      <c r="F6" s="10" t="s">
        <v>156</v>
      </c>
    </row>
    <row r="7" spans="1:6">
      <c r="A7" s="47">
        <v>1</v>
      </c>
      <c r="B7" s="48"/>
      <c r="C7" s="48">
        <v>-35</v>
      </c>
      <c r="D7" s="48">
        <v>-59</v>
      </c>
      <c r="E7" s="48">
        <v>-82</v>
      </c>
      <c r="F7" s="48">
        <v>-58.666666666666664</v>
      </c>
    </row>
    <row r="8" spans="1:6">
      <c r="A8" s="47">
        <v>2</v>
      </c>
      <c r="B8" s="48">
        <v>3</v>
      </c>
      <c r="C8" s="48">
        <v>1</v>
      </c>
      <c r="D8" s="48">
        <v>24</v>
      </c>
      <c r="E8" s="48">
        <v>-1</v>
      </c>
      <c r="F8" s="48">
        <v>6.75</v>
      </c>
    </row>
    <row r="9" spans="1:6">
      <c r="A9" s="47">
        <v>3</v>
      </c>
      <c r="B9" s="48">
        <v>26</v>
      </c>
      <c r="C9" s="48">
        <v>-1</v>
      </c>
      <c r="D9" s="48">
        <v>1</v>
      </c>
      <c r="E9" s="48">
        <v>0</v>
      </c>
      <c r="F9" s="48">
        <v>6.5</v>
      </c>
    </row>
    <row r="10" spans="1:6">
      <c r="A10" s="47">
        <v>4</v>
      </c>
      <c r="B10" s="48">
        <v>22</v>
      </c>
      <c r="C10" s="48">
        <v>49</v>
      </c>
      <c r="D10" s="48">
        <v>1</v>
      </c>
      <c r="E10" s="48">
        <v>0</v>
      </c>
      <c r="F10" s="48">
        <v>18</v>
      </c>
    </row>
    <row r="11" spans="1:6">
      <c r="A11" s="47">
        <v>5</v>
      </c>
      <c r="B11" s="48">
        <v>20</v>
      </c>
      <c r="C11" s="48">
        <v>-26</v>
      </c>
      <c r="D11" s="48">
        <v>15</v>
      </c>
      <c r="E11" s="48">
        <v>-18</v>
      </c>
      <c r="F11" s="48">
        <v>-2.25</v>
      </c>
    </row>
    <row r="12" spans="1:6">
      <c r="A12" s="47">
        <v>6</v>
      </c>
      <c r="B12" s="48">
        <v>29</v>
      </c>
      <c r="C12" s="48">
        <v>54</v>
      </c>
      <c r="D12" s="48">
        <v>81</v>
      </c>
      <c r="E12" s="48">
        <v>67</v>
      </c>
      <c r="F12" s="48">
        <v>57.75</v>
      </c>
    </row>
    <row r="13" spans="1:6">
      <c r="A13" s="47">
        <v>7</v>
      </c>
      <c r="B13" s="48">
        <v>-3</v>
      </c>
      <c r="C13" s="48">
        <v>3</v>
      </c>
      <c r="D13" s="48">
        <v>44</v>
      </c>
      <c r="E13" s="48">
        <v>23</v>
      </c>
      <c r="F13" s="48">
        <v>16.75</v>
      </c>
    </row>
    <row r="14" spans="1:6">
      <c r="A14" s="47">
        <v>8</v>
      </c>
      <c r="B14" s="48">
        <v>4</v>
      </c>
      <c r="C14" s="48">
        <v>7</v>
      </c>
      <c r="D14" s="48">
        <v>-7</v>
      </c>
      <c r="E14" s="48">
        <v>2</v>
      </c>
      <c r="F14" s="48">
        <v>1.5</v>
      </c>
    </row>
    <row r="15" spans="1:6">
      <c r="A15" s="47">
        <v>9</v>
      </c>
      <c r="B15" s="48">
        <v>-17</v>
      </c>
      <c r="C15" s="48">
        <v>-24</v>
      </c>
      <c r="D15" s="48">
        <v>-33</v>
      </c>
      <c r="E15" s="48">
        <v>-37</v>
      </c>
      <c r="F15" s="48">
        <v>-27.75</v>
      </c>
    </row>
    <row r="16" spans="1:6">
      <c r="A16" s="47">
        <v>10</v>
      </c>
      <c r="B16" s="48">
        <v>-57</v>
      </c>
      <c r="C16" s="48">
        <v>-52</v>
      </c>
      <c r="D16" s="48">
        <v>-56</v>
      </c>
      <c r="E16" s="48">
        <v>-58</v>
      </c>
      <c r="F16" s="48">
        <v>-55.75</v>
      </c>
    </row>
    <row r="17" spans="1:6">
      <c r="A17" s="47">
        <v>11</v>
      </c>
      <c r="B17" s="48">
        <v>8</v>
      </c>
      <c r="C17" s="48">
        <v>-4</v>
      </c>
      <c r="D17" s="48">
        <v>6</v>
      </c>
      <c r="E17" s="48">
        <v>-3</v>
      </c>
      <c r="F17" s="48">
        <v>1.75</v>
      </c>
    </row>
    <row r="18" spans="1:6">
      <c r="A18" s="47">
        <v>12</v>
      </c>
      <c r="B18" s="48">
        <v>27</v>
      </c>
      <c r="C18" s="48">
        <v>24</v>
      </c>
      <c r="D18" s="48">
        <v>22</v>
      </c>
      <c r="E18" s="48">
        <v>-1</v>
      </c>
      <c r="F18" s="48">
        <v>18</v>
      </c>
    </row>
    <row r="19" spans="1:6">
      <c r="A19" s="11" t="s">
        <v>118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51749-536C-41D0-AEB4-664EC66890FD}">
  <dimension ref="A1:E15"/>
  <sheetViews>
    <sheetView workbookViewId="0">
      <selection activeCell="B1" sqref="B1"/>
    </sheetView>
  </sheetViews>
  <sheetFormatPr defaultRowHeight="14.25"/>
  <cols>
    <col min="1" max="1" width="40.140625" style="9" customWidth="1"/>
    <col min="2" max="5" width="11.85546875" style="9" bestFit="1" customWidth="1"/>
    <col min="6" max="16384" width="9.140625" style="9"/>
  </cols>
  <sheetData>
    <row r="1" spans="1:5">
      <c r="A1" s="8" t="s">
        <v>367</v>
      </c>
      <c r="B1" s="8">
        <v>30</v>
      </c>
    </row>
    <row r="2" spans="1:5">
      <c r="A2" s="9" t="s">
        <v>528</v>
      </c>
    </row>
    <row r="4" spans="1:5">
      <c r="A4" s="1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47" t="s">
        <v>529</v>
      </c>
      <c r="B7" s="14">
        <v>2009248.4999999998</v>
      </c>
      <c r="C7" s="14">
        <v>2141066.5200000005</v>
      </c>
      <c r="D7" s="14">
        <v>2507566.4299999997</v>
      </c>
      <c r="E7" s="14">
        <v>2332733.0699999998</v>
      </c>
    </row>
    <row r="8" spans="1:5">
      <c r="A8" s="47" t="s">
        <v>379</v>
      </c>
      <c r="B8" s="48">
        <v>164.01666666666671</v>
      </c>
      <c r="C8" s="48">
        <v>168.96111111111114</v>
      </c>
      <c r="D8" s="48">
        <v>166.10555555555558</v>
      </c>
      <c r="E8" s="48">
        <v>158.56666666666663</v>
      </c>
    </row>
    <row r="9" spans="1:5">
      <c r="A9" s="47" t="s">
        <v>530</v>
      </c>
      <c r="B9" s="48">
        <v>1020.8558581444971</v>
      </c>
      <c r="C9" s="48">
        <v>1055.9957189359814</v>
      </c>
      <c r="D9" s="48">
        <v>1258.0185440984644</v>
      </c>
      <c r="E9" s="48">
        <v>1225.9475877653986</v>
      </c>
    </row>
    <row r="10" spans="1:5">
      <c r="A10" s="47" t="s">
        <v>531</v>
      </c>
      <c r="B10" s="14">
        <v>0</v>
      </c>
      <c r="C10" s="14">
        <v>44895.591235231754</v>
      </c>
      <c r="D10" s="14">
        <v>45034.431519200421</v>
      </c>
      <c r="E10" s="14">
        <v>42130.744411465079</v>
      </c>
    </row>
    <row r="11" spans="1:5">
      <c r="A11" s="47" t="s">
        <v>532</v>
      </c>
      <c r="B11" s="14">
        <v>0</v>
      </c>
      <c r="C11" s="14">
        <v>0</v>
      </c>
      <c r="D11" s="14">
        <v>302089.58285343833</v>
      </c>
      <c r="E11" s="14">
        <v>285266.71265478135</v>
      </c>
    </row>
    <row r="12" spans="1:5">
      <c r="A12" s="47" t="s">
        <v>533</v>
      </c>
      <c r="B12" s="14">
        <v>0</v>
      </c>
      <c r="C12" s="14">
        <v>0</v>
      </c>
      <c r="D12" s="14">
        <v>0</v>
      </c>
      <c r="E12" s="14">
        <v>127508.30083700146</v>
      </c>
    </row>
    <row r="13" spans="1:5">
      <c r="A13" s="47" t="s">
        <v>534</v>
      </c>
      <c r="B13" s="14">
        <v>2009248.4999999998</v>
      </c>
      <c r="C13" s="14">
        <v>2096170.9287647686</v>
      </c>
      <c r="D13" s="14">
        <v>2160442.4156273608</v>
      </c>
      <c r="E13" s="14">
        <v>1877827.312096752</v>
      </c>
    </row>
    <row r="14" spans="1:5">
      <c r="A14" s="47" t="s">
        <v>535</v>
      </c>
      <c r="B14" s="14">
        <v>1020.8558581444971</v>
      </c>
      <c r="C14" s="14">
        <v>1033.8527580794898</v>
      </c>
      <c r="D14" s="14">
        <v>1083.8702376136462</v>
      </c>
      <c r="E14" s="14">
        <v>986.8758209463698</v>
      </c>
    </row>
    <row r="15" spans="1:5">
      <c r="A15" s="11" t="s">
        <v>118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3E41E-7ED6-40E9-A3CE-B48148F9DF6F}">
  <dimension ref="A1:E13"/>
  <sheetViews>
    <sheetView workbookViewId="0">
      <selection activeCell="A14" sqref="A14"/>
    </sheetView>
  </sheetViews>
  <sheetFormatPr defaultRowHeight="14.25"/>
  <cols>
    <col min="1" max="1" width="32.28515625" style="9" customWidth="1"/>
    <col min="2" max="2" width="17.85546875" style="9" bestFit="1" customWidth="1"/>
    <col min="3" max="3" width="19" style="9" bestFit="1" customWidth="1"/>
    <col min="4" max="4" width="17.42578125" style="9" bestFit="1" customWidth="1"/>
    <col min="5" max="5" width="23.5703125" style="9" bestFit="1" customWidth="1"/>
    <col min="6" max="16384" width="9.140625" style="9"/>
  </cols>
  <sheetData>
    <row r="1" spans="1:5">
      <c r="A1" s="8" t="s">
        <v>74</v>
      </c>
      <c r="B1" s="8">
        <v>5</v>
      </c>
    </row>
    <row r="2" spans="1:5">
      <c r="A2" s="9" t="s">
        <v>113</v>
      </c>
    </row>
    <row r="4" spans="1:5">
      <c r="A4" s="13" t="str">
        <f>HYPERLINK("#'OBSAH'!A1","Naspäť na obsah")</f>
        <v>Naspäť na obsah</v>
      </c>
    </row>
    <row r="6" spans="1:5">
      <c r="A6" s="26" t="s">
        <v>85</v>
      </c>
      <c r="B6" s="26" t="s">
        <v>114</v>
      </c>
      <c r="C6" s="26" t="s">
        <v>115</v>
      </c>
      <c r="D6" s="26" t="s">
        <v>116</v>
      </c>
      <c r="E6" s="26" t="s">
        <v>117</v>
      </c>
    </row>
    <row r="7" spans="1:5">
      <c r="A7" s="27" t="s">
        <v>81</v>
      </c>
      <c r="B7" s="27">
        <v>4</v>
      </c>
      <c r="C7" s="28">
        <v>1329</v>
      </c>
      <c r="D7" s="29">
        <f>C7/B7</f>
        <v>332.25</v>
      </c>
      <c r="E7" s="30">
        <f>C7/AVERAGE($D$7:$D$12)</f>
        <v>3.0978400119631062</v>
      </c>
    </row>
    <row r="8" spans="1:5">
      <c r="A8" s="27" t="s">
        <v>80</v>
      </c>
      <c r="B8" s="27">
        <v>3.5</v>
      </c>
      <c r="C8" s="28">
        <v>1233</v>
      </c>
      <c r="D8" s="29">
        <f t="shared" ref="D8:D12" si="0">C8/B8</f>
        <v>352.28571428571428</v>
      </c>
      <c r="E8" s="30">
        <f t="shared" ref="E8:E12" si="1">C8/AVERAGE($D$7:$D$12)</f>
        <v>2.8740682729499696</v>
      </c>
    </row>
    <row r="9" spans="1:5">
      <c r="A9" s="27" t="s">
        <v>79</v>
      </c>
      <c r="B9" s="27">
        <v>4</v>
      </c>
      <c r="C9" s="27">
        <v>515</v>
      </c>
      <c r="D9" s="29">
        <f t="shared" si="0"/>
        <v>128.75</v>
      </c>
      <c r="E9" s="30">
        <f t="shared" si="1"/>
        <v>1.2004421415808877</v>
      </c>
    </row>
    <row r="10" spans="1:5">
      <c r="A10" s="27" t="s">
        <v>78</v>
      </c>
      <c r="B10" s="27">
        <v>3.5</v>
      </c>
      <c r="C10" s="28">
        <v>1759</v>
      </c>
      <c r="D10" s="29">
        <f t="shared" si="0"/>
        <v>502.57142857142856</v>
      </c>
      <c r="E10" s="30">
        <f t="shared" si="1"/>
        <v>4.1001509262927796</v>
      </c>
    </row>
    <row r="11" spans="1:5">
      <c r="A11" s="27" t="s">
        <v>77</v>
      </c>
      <c r="B11" s="27">
        <v>4.5</v>
      </c>
      <c r="C11" s="28">
        <v>3476</v>
      </c>
      <c r="D11" s="29">
        <f t="shared" si="0"/>
        <v>772.44444444444446</v>
      </c>
      <c r="E11" s="30">
        <f t="shared" si="1"/>
        <v>8.1024017167673108</v>
      </c>
    </row>
    <row r="12" spans="1:5">
      <c r="A12" s="27" t="s">
        <v>76</v>
      </c>
      <c r="B12" s="27">
        <v>4</v>
      </c>
      <c r="C12" s="28">
        <v>1943</v>
      </c>
      <c r="D12" s="29">
        <f t="shared" si="0"/>
        <v>485.75</v>
      </c>
      <c r="E12" s="30">
        <f t="shared" si="1"/>
        <v>4.5290467594012904</v>
      </c>
    </row>
    <row r="13" spans="1:5">
      <c r="A13" s="11" t="s">
        <v>118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67EB5-ABF6-43AB-9A40-52D7D8A77230}">
  <dimension ref="A1:E12"/>
  <sheetViews>
    <sheetView workbookViewId="0">
      <selection activeCell="B1" sqref="B1"/>
    </sheetView>
  </sheetViews>
  <sheetFormatPr defaultRowHeight="14.25"/>
  <cols>
    <col min="1" max="1" width="40.140625" style="9" customWidth="1"/>
    <col min="2" max="5" width="11.85546875" style="9" bestFit="1" customWidth="1"/>
    <col min="6" max="16384" width="9.140625" style="9"/>
  </cols>
  <sheetData>
    <row r="1" spans="1:5">
      <c r="A1" s="8" t="s">
        <v>367</v>
      </c>
      <c r="B1" s="8">
        <v>31</v>
      </c>
    </row>
    <row r="2" spans="1:5">
      <c r="A2" s="9" t="s">
        <v>536</v>
      </c>
    </row>
    <row r="4" spans="1:5">
      <c r="A4" s="13" t="str">
        <f>HYPERLINK("#'OBSAH'!A1","Naspäť na obsah")</f>
        <v>Naspäť na obsah</v>
      </c>
    </row>
    <row r="6" spans="1:5">
      <c r="A6" s="51" t="s">
        <v>537</v>
      </c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47" t="s">
        <v>538</v>
      </c>
      <c r="B7" s="14">
        <v>4829.6241845340892</v>
      </c>
      <c r="C7" s="14">
        <v>5016.6459869134878</v>
      </c>
      <c r="D7" s="14">
        <v>6678.2078798622051</v>
      </c>
      <c r="E7" s="14">
        <v>6545.3655034685826</v>
      </c>
    </row>
    <row r="8" spans="1:5">
      <c r="A8" s="47" t="s">
        <v>539</v>
      </c>
      <c r="B8" s="14">
        <v>2481.2766182298537</v>
      </c>
      <c r="C8" s="14">
        <v>2962.1816920395872</v>
      </c>
      <c r="D8" s="14">
        <v>2526.5213351617108</v>
      </c>
      <c r="E8" s="14">
        <v>2501.8453647256661</v>
      </c>
    </row>
    <row r="9" spans="1:5">
      <c r="A9" s="47" t="s">
        <v>540</v>
      </c>
      <c r="B9" s="14">
        <v>937.22213189716513</v>
      </c>
      <c r="C9" s="14">
        <v>1001.5602341104134</v>
      </c>
      <c r="D9" s="14">
        <v>1417.879547810963</v>
      </c>
      <c r="E9" s="14">
        <v>1297.9261929787692</v>
      </c>
    </row>
    <row r="10" spans="1:5">
      <c r="A10" s="47" t="s">
        <v>541</v>
      </c>
      <c r="B10" s="14">
        <v>1574.040158520475</v>
      </c>
      <c r="C10" s="14">
        <v>1129.194752244106</v>
      </c>
      <c r="D10" s="14">
        <v>1718.4283755309539</v>
      </c>
      <c r="E10" s="14">
        <v>741.82047508934249</v>
      </c>
    </row>
    <row r="11" spans="1:5">
      <c r="A11" s="47" t="s">
        <v>542</v>
      </c>
      <c r="B11" s="14">
        <v>1384.2948684076821</v>
      </c>
      <c r="C11" s="14">
        <v>1400.5845986913494</v>
      </c>
      <c r="D11" s="14">
        <v>1378.7962072310113</v>
      </c>
      <c r="E11" s="14">
        <v>1199.8738700861886</v>
      </c>
    </row>
    <row r="12" spans="1:5">
      <c r="A12" s="11" t="s">
        <v>118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0CE60-9D9F-45F9-BA24-FC0BD895D5CF}">
  <dimension ref="A1:D14"/>
  <sheetViews>
    <sheetView workbookViewId="0">
      <selection activeCell="B1" sqref="B1"/>
    </sheetView>
  </sheetViews>
  <sheetFormatPr defaultRowHeight="14.25"/>
  <cols>
    <col min="1" max="1" width="40.140625" style="9" customWidth="1"/>
    <col min="2" max="5" width="11.85546875" style="9" bestFit="1" customWidth="1"/>
    <col min="6" max="16384" width="9.140625" style="9"/>
  </cols>
  <sheetData>
    <row r="1" spans="1:4">
      <c r="A1" s="8" t="s">
        <v>367</v>
      </c>
      <c r="B1" s="8">
        <v>32</v>
      </c>
    </row>
    <row r="2" spans="1:4">
      <c r="A2" s="9" t="s">
        <v>543</v>
      </c>
    </row>
    <row r="4" spans="1:4">
      <c r="A4" s="13" t="str">
        <f>HYPERLINK("#'OBSAH'!A1","Naspäť na obsah")</f>
        <v>Naspäť na obsah</v>
      </c>
    </row>
    <row r="6" spans="1:4">
      <c r="A6" s="51"/>
      <c r="B6" s="10" t="s">
        <v>544</v>
      </c>
      <c r="C6" s="10" t="s">
        <v>156</v>
      </c>
      <c r="D6" s="10" t="s">
        <v>545</v>
      </c>
    </row>
    <row r="7" spans="1:4">
      <c r="A7" s="47" t="s">
        <v>546</v>
      </c>
      <c r="B7" s="14">
        <v>946.06999999999994</v>
      </c>
      <c r="C7" s="14">
        <v>946.06999999999994</v>
      </c>
      <c r="D7" s="14">
        <v>946.06999999999994</v>
      </c>
    </row>
    <row r="8" spans="1:4">
      <c r="A8" s="47" t="s">
        <v>547</v>
      </c>
      <c r="B8" s="14">
        <v>1286.6941666666667</v>
      </c>
      <c r="C8" s="14">
        <v>1305.4692261904761</v>
      </c>
      <c r="D8" s="14">
        <v>1324.2442857142855</v>
      </c>
    </row>
    <row r="9" spans="1:4">
      <c r="A9" s="47" t="s">
        <v>548</v>
      </c>
      <c r="B9" s="14">
        <v>1422.0933333333332</v>
      </c>
      <c r="C9" s="14">
        <v>1622.6885171717172</v>
      </c>
      <c r="D9" s="14">
        <v>1895.9236363636364</v>
      </c>
    </row>
    <row r="10" spans="1:4">
      <c r="A10" s="47" t="s">
        <v>549</v>
      </c>
      <c r="B10" s="14">
        <v>946.06999999999994</v>
      </c>
      <c r="C10" s="14">
        <v>1549.8520116642619</v>
      </c>
      <c r="D10" s="14">
        <v>1895.9236363636364</v>
      </c>
    </row>
    <row r="11" spans="1:4">
      <c r="A11" s="47"/>
      <c r="B11" s="14"/>
      <c r="C11" s="14"/>
      <c r="D11" s="14"/>
    </row>
    <row r="12" spans="1:4">
      <c r="A12" s="47" t="s">
        <v>550</v>
      </c>
      <c r="B12" s="14"/>
      <c r="C12" s="14">
        <v>1448</v>
      </c>
      <c r="D12" s="14"/>
    </row>
    <row r="13" spans="1:4">
      <c r="A13" s="47" t="s">
        <v>551</v>
      </c>
      <c r="B13" s="14"/>
      <c r="C13" s="14">
        <v>1222</v>
      </c>
      <c r="D13" s="14"/>
    </row>
    <row r="14" spans="1:4">
      <c r="A14" s="11" t="s">
        <v>552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69A17-A6A7-44F7-AFB2-411B61C4993B}">
  <dimension ref="A1:D13"/>
  <sheetViews>
    <sheetView workbookViewId="0">
      <selection activeCell="I37" sqref="I37"/>
    </sheetView>
  </sheetViews>
  <sheetFormatPr defaultRowHeight="14.25"/>
  <cols>
    <col min="1" max="1" width="40.140625" style="9" customWidth="1"/>
    <col min="2" max="5" width="11.85546875" style="9" bestFit="1" customWidth="1"/>
    <col min="6" max="16384" width="9.140625" style="9"/>
  </cols>
  <sheetData>
    <row r="1" spans="1:4">
      <c r="A1" s="8" t="s">
        <v>367</v>
      </c>
      <c r="B1" s="8">
        <v>33</v>
      </c>
    </row>
    <row r="2" spans="1:4">
      <c r="A2" s="9" t="s">
        <v>553</v>
      </c>
    </row>
    <row r="4" spans="1:4">
      <c r="A4" s="13" t="str">
        <f>HYPERLINK("#'OBSAH'!A1","Naspäť na obsah")</f>
        <v>Naspäť na obsah</v>
      </c>
    </row>
    <row r="6" spans="1:4">
      <c r="A6" s="51"/>
      <c r="B6" s="10" t="s">
        <v>544</v>
      </c>
      <c r="C6" s="10" t="s">
        <v>156</v>
      </c>
      <c r="D6" s="10" t="s">
        <v>545</v>
      </c>
    </row>
    <row r="7" spans="1:4">
      <c r="A7" s="47" t="s">
        <v>546</v>
      </c>
      <c r="B7" s="14">
        <v>1012.4990909090909</v>
      </c>
      <c r="C7" s="14">
        <v>1293.8466414141415</v>
      </c>
      <c r="D7" s="14">
        <v>1464.8725000000002</v>
      </c>
    </row>
    <row r="8" spans="1:4">
      <c r="A8" s="47" t="s">
        <v>547</v>
      </c>
      <c r="B8" s="14">
        <v>1099.9549999999999</v>
      </c>
      <c r="C8" s="14">
        <v>1436.1246728826732</v>
      </c>
      <c r="D8" s="14">
        <v>2015.2224999999999</v>
      </c>
    </row>
    <row r="9" spans="1:4">
      <c r="A9" s="47" t="s">
        <v>549</v>
      </c>
      <c r="B9" s="14">
        <v>1012.4990909090909</v>
      </c>
      <c r="C9" s="14">
        <v>1409.4475419823234</v>
      </c>
      <c r="D9" s="14">
        <v>2015.2224999999999</v>
      </c>
    </row>
    <row r="10" spans="1:4">
      <c r="A10" s="47"/>
      <c r="B10" s="14"/>
      <c r="C10" s="14"/>
      <c r="D10" s="14"/>
    </row>
    <row r="11" spans="1:4">
      <c r="A11" s="47" t="s">
        <v>550</v>
      </c>
      <c r="B11" s="14"/>
      <c r="C11" s="14">
        <v>1448</v>
      </c>
      <c r="D11" s="14"/>
    </row>
    <row r="12" spans="1:4">
      <c r="A12" s="47" t="s">
        <v>551</v>
      </c>
      <c r="B12" s="14"/>
      <c r="C12" s="14">
        <v>1222</v>
      </c>
      <c r="D12" s="14"/>
    </row>
    <row r="13" spans="1:4">
      <c r="A13" s="11" t="s">
        <v>552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87CFE-6B28-4ECC-B327-2EA5C4ED8AEC}">
  <dimension ref="A1:D11"/>
  <sheetViews>
    <sheetView workbookViewId="0">
      <selection activeCell="A4" sqref="A4"/>
    </sheetView>
  </sheetViews>
  <sheetFormatPr defaultRowHeight="14.25"/>
  <cols>
    <col min="1" max="1" width="40.140625" style="9" customWidth="1"/>
    <col min="2" max="2" width="11.85546875" style="9" bestFit="1" customWidth="1"/>
    <col min="3" max="3" width="17" style="9" bestFit="1" customWidth="1"/>
    <col min="4" max="5" width="11.85546875" style="9" bestFit="1" customWidth="1"/>
    <col min="6" max="16384" width="9.140625" style="9"/>
  </cols>
  <sheetData>
    <row r="1" spans="1:4">
      <c r="A1" s="8" t="s">
        <v>367</v>
      </c>
      <c r="B1" s="8">
        <v>34</v>
      </c>
    </row>
    <row r="2" spans="1:4">
      <c r="A2" s="9" t="s">
        <v>554</v>
      </c>
    </row>
    <row r="4" spans="1:4">
      <c r="A4" s="13" t="str">
        <f>HYPERLINK("#'OBSAH'!A1","Naspäť na obsah")</f>
        <v>Naspäť na obsah</v>
      </c>
    </row>
    <row r="6" spans="1:4">
      <c r="A6" s="65"/>
      <c r="B6" s="66"/>
      <c r="C6" s="66"/>
      <c r="D6" s="66"/>
    </row>
    <row r="7" spans="1:4">
      <c r="A7" s="70" t="s">
        <v>555</v>
      </c>
      <c r="B7" s="68"/>
      <c r="C7" s="68"/>
      <c r="D7" s="69"/>
    </row>
    <row r="8" spans="1:4">
      <c r="A8" s="67"/>
      <c r="B8" s="68"/>
      <c r="C8" s="68"/>
      <c r="D8" s="69"/>
    </row>
    <row r="9" spans="1:4">
      <c r="A9" s="67"/>
      <c r="B9" s="68"/>
      <c r="C9" s="68"/>
      <c r="D9" s="69"/>
    </row>
    <row r="10" spans="1:4">
      <c r="A10" s="67"/>
      <c r="B10" s="68"/>
      <c r="C10" s="68"/>
      <c r="D10" s="69"/>
    </row>
    <row r="11" spans="1:4">
      <c r="A11" s="11" t="s">
        <v>552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3CDD-E037-467B-B90D-FB0EF8C26735}">
  <dimension ref="A1:D14"/>
  <sheetViews>
    <sheetView workbookViewId="0">
      <selection activeCell="B1" sqref="B1"/>
    </sheetView>
  </sheetViews>
  <sheetFormatPr defaultRowHeight="14.25"/>
  <cols>
    <col min="1" max="1" width="40.140625" style="9" customWidth="1"/>
    <col min="2" max="5" width="11.85546875" style="9" bestFit="1" customWidth="1"/>
    <col min="6" max="16384" width="9.140625" style="9"/>
  </cols>
  <sheetData>
    <row r="1" spans="1:4">
      <c r="A1" s="8" t="s">
        <v>367</v>
      </c>
      <c r="B1" s="8">
        <v>35</v>
      </c>
    </row>
    <row r="2" spans="1:4">
      <c r="A2" s="9" t="s">
        <v>556</v>
      </c>
    </row>
    <row r="4" spans="1:4">
      <c r="A4" s="13" t="str">
        <f>HYPERLINK("#'OBSAH'!A1","Naspäť na obsah")</f>
        <v>Naspäť na obsah</v>
      </c>
    </row>
    <row r="6" spans="1:4">
      <c r="A6" s="51"/>
      <c r="B6" s="10" t="s">
        <v>544</v>
      </c>
      <c r="C6" s="10" t="s">
        <v>156</v>
      </c>
      <c r="D6" s="10" t="s">
        <v>545</v>
      </c>
    </row>
    <row r="7" spans="1:4">
      <c r="A7" s="47" t="s">
        <v>557</v>
      </c>
      <c r="B7" s="14">
        <v>649.4</v>
      </c>
      <c r="C7" s="14">
        <v>919.89161582927181</v>
      </c>
      <c r="D7" s="14">
        <v>1529.68</v>
      </c>
    </row>
    <row r="8" spans="1:4">
      <c r="A8" s="47" t="s">
        <v>558</v>
      </c>
      <c r="B8" s="14">
        <v>395.33</v>
      </c>
      <c r="C8" s="14">
        <v>1083.0239125375376</v>
      </c>
      <c r="D8" s="14">
        <v>2088.71</v>
      </c>
    </row>
    <row r="9" spans="1:4">
      <c r="A9" s="47" t="s">
        <v>546</v>
      </c>
      <c r="B9" s="14">
        <v>800.9133333333333</v>
      </c>
      <c r="C9" s="14">
        <v>1270.248159722222</v>
      </c>
      <c r="D9" s="14">
        <v>1691.9533333333331</v>
      </c>
    </row>
    <row r="10" spans="1:4">
      <c r="A10" s="47" t="s">
        <v>547</v>
      </c>
      <c r="B10" s="14">
        <v>1421.7741666666668</v>
      </c>
      <c r="C10" s="14">
        <v>1421.7741666666668</v>
      </c>
      <c r="D10" s="14">
        <v>1421.7741666666668</v>
      </c>
    </row>
    <row r="11" spans="1:4">
      <c r="A11" s="47" t="s">
        <v>549</v>
      </c>
      <c r="B11" s="14">
        <v>395.33</v>
      </c>
      <c r="C11" s="14">
        <v>993.11316277399897</v>
      </c>
      <c r="D11" s="14">
        <v>2088.71</v>
      </c>
    </row>
    <row r="12" spans="1:4">
      <c r="A12" s="47"/>
      <c r="B12" s="14"/>
      <c r="C12" s="14"/>
      <c r="D12" s="14"/>
    </row>
    <row r="13" spans="1:4">
      <c r="A13" s="47" t="s">
        <v>559</v>
      </c>
      <c r="B13" s="14">
        <v>0</v>
      </c>
      <c r="C13" s="14">
        <v>1076</v>
      </c>
      <c r="D13" s="14">
        <v>0</v>
      </c>
    </row>
    <row r="14" spans="1:4">
      <c r="A14" s="11" t="s">
        <v>552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DF97C-E284-49AD-A459-F72CD94A5546}">
  <dimension ref="A1:C1253"/>
  <sheetViews>
    <sheetView workbookViewId="0">
      <selection activeCell="B1" sqref="B1"/>
    </sheetView>
  </sheetViews>
  <sheetFormatPr defaultRowHeight="14.25"/>
  <cols>
    <col min="1" max="1" width="13.140625" style="9" customWidth="1"/>
    <col min="2" max="2" width="11.85546875" style="9" bestFit="1" customWidth="1"/>
    <col min="3" max="3" width="30.85546875" style="9" bestFit="1" customWidth="1"/>
    <col min="4" max="4" width="11.85546875" style="9" bestFit="1" customWidth="1"/>
    <col min="5" max="16384" width="9.140625" style="9"/>
  </cols>
  <sheetData>
    <row r="1" spans="1:3">
      <c r="A1" s="8" t="s">
        <v>367</v>
      </c>
      <c r="B1" s="8">
        <v>36</v>
      </c>
    </row>
    <row r="2" spans="1:3">
      <c r="A2" s="9" t="s">
        <v>560</v>
      </c>
    </row>
    <row r="4" spans="1:3">
      <c r="A4" s="13" t="str">
        <f>HYPERLINK("#'OBSAH'!A1","Naspäť na obsah")</f>
        <v>Naspäť na obsah</v>
      </c>
    </row>
    <row r="6" spans="1:3">
      <c r="A6" s="10" t="s">
        <v>323</v>
      </c>
      <c r="B6" s="10" t="s">
        <v>561</v>
      </c>
      <c r="C6" s="10" t="s">
        <v>562</v>
      </c>
    </row>
    <row r="7" spans="1:3">
      <c r="A7" s="47" t="s">
        <v>337</v>
      </c>
      <c r="B7" s="14">
        <v>2017</v>
      </c>
      <c r="C7" s="48">
        <v>28.22882681564246</v>
      </c>
    </row>
    <row r="8" spans="1:3">
      <c r="A8" s="47" t="s">
        <v>337</v>
      </c>
      <c r="B8" s="14">
        <v>2017</v>
      </c>
      <c r="C8" s="48">
        <v>41.616362212943628</v>
      </c>
    </row>
    <row r="9" spans="1:3">
      <c r="A9" s="47" t="s">
        <v>337</v>
      </c>
      <c r="B9" s="14">
        <v>2017</v>
      </c>
      <c r="C9" s="48">
        <v>70.793461538461528</v>
      </c>
    </row>
    <row r="10" spans="1:3">
      <c r="A10" s="47" t="s">
        <v>337</v>
      </c>
      <c r="B10" s="14">
        <v>2017</v>
      </c>
      <c r="C10" s="48">
        <v>7.1290502793296087</v>
      </c>
    </row>
    <row r="11" spans="1:3">
      <c r="A11" s="47" t="s">
        <v>337</v>
      </c>
      <c r="B11" s="14">
        <v>2017</v>
      </c>
      <c r="C11" s="48">
        <v>110.9088888888889</v>
      </c>
    </row>
    <row r="12" spans="1:3">
      <c r="A12" s="47" t="s">
        <v>337</v>
      </c>
      <c r="B12" s="14">
        <v>2017</v>
      </c>
      <c r="C12" s="48">
        <v>14.829126984126983</v>
      </c>
    </row>
    <row r="13" spans="1:3">
      <c r="A13" s="47" t="s">
        <v>337</v>
      </c>
      <c r="B13" s="14">
        <v>2017</v>
      </c>
      <c r="C13" s="48">
        <v>16.659623217922608</v>
      </c>
    </row>
    <row r="14" spans="1:3">
      <c r="A14" s="47" t="s">
        <v>337</v>
      </c>
      <c r="B14" s="14">
        <v>2017</v>
      </c>
      <c r="C14" s="48">
        <v>4.993846153846154</v>
      </c>
    </row>
    <row r="15" spans="1:3">
      <c r="A15" s="47" t="s">
        <v>337</v>
      </c>
      <c r="B15" s="14">
        <v>2017</v>
      </c>
      <c r="C15" s="48">
        <v>0</v>
      </c>
    </row>
    <row r="16" spans="1:3">
      <c r="A16" s="47" t="s">
        <v>337</v>
      </c>
      <c r="B16" s="14">
        <v>2017</v>
      </c>
      <c r="C16" s="48">
        <v>2.3267441860465117</v>
      </c>
    </row>
    <row r="17" spans="1:3">
      <c r="A17" s="47" t="s">
        <v>337</v>
      </c>
      <c r="B17" s="14">
        <v>2017</v>
      </c>
      <c r="C17" s="48">
        <v>0</v>
      </c>
    </row>
    <row r="18" spans="1:3">
      <c r="A18" s="47" t="s">
        <v>337</v>
      </c>
      <c r="B18" s="14">
        <v>2017</v>
      </c>
      <c r="C18" s="48">
        <v>90.431596091205222</v>
      </c>
    </row>
    <row r="19" spans="1:3">
      <c r="A19" s="47" t="s">
        <v>337</v>
      </c>
      <c r="B19" s="14">
        <v>2017</v>
      </c>
      <c r="C19" s="48">
        <v>20.499045801526719</v>
      </c>
    </row>
    <row r="20" spans="1:3">
      <c r="A20" s="47" t="s">
        <v>337</v>
      </c>
      <c r="B20" s="14">
        <v>2017</v>
      </c>
      <c r="C20" s="48">
        <v>27.395038167938932</v>
      </c>
    </row>
    <row r="21" spans="1:3">
      <c r="A21" s="47" t="s">
        <v>337</v>
      </c>
      <c r="B21" s="14">
        <v>2017</v>
      </c>
      <c r="C21" s="48">
        <v>8.1464250734573955</v>
      </c>
    </row>
    <row r="22" spans="1:3">
      <c r="A22" s="47" t="s">
        <v>337</v>
      </c>
      <c r="B22" s="14">
        <v>2017</v>
      </c>
      <c r="C22" s="48">
        <v>2.6665034280117528</v>
      </c>
    </row>
    <row r="23" spans="1:3">
      <c r="A23" s="47" t="s">
        <v>337</v>
      </c>
      <c r="B23" s="14">
        <v>2017</v>
      </c>
      <c r="C23" s="48">
        <v>103.90234765234766</v>
      </c>
    </row>
    <row r="24" spans="1:3">
      <c r="A24" s="47" t="s">
        <v>337</v>
      </c>
      <c r="B24" s="14">
        <v>2017</v>
      </c>
      <c r="C24" s="48">
        <v>17.352337786259543</v>
      </c>
    </row>
    <row r="25" spans="1:3">
      <c r="A25" s="47" t="s">
        <v>337</v>
      </c>
      <c r="B25" s="14">
        <v>2017</v>
      </c>
      <c r="C25" s="48">
        <v>125.04987980769229</v>
      </c>
    </row>
    <row r="26" spans="1:3">
      <c r="A26" s="47" t="s">
        <v>337</v>
      </c>
      <c r="B26" s="14">
        <v>2017</v>
      </c>
      <c r="C26" s="48">
        <v>27.010451158940395</v>
      </c>
    </row>
    <row r="27" spans="1:3">
      <c r="A27" s="47" t="s">
        <v>337</v>
      </c>
      <c r="B27" s="14">
        <v>2017</v>
      </c>
      <c r="C27" s="48">
        <v>0</v>
      </c>
    </row>
    <row r="28" spans="1:3">
      <c r="A28" s="47" t="s">
        <v>337</v>
      </c>
      <c r="B28" s="14">
        <v>2017</v>
      </c>
      <c r="C28" s="48">
        <v>49.975613079019077</v>
      </c>
    </row>
    <row r="29" spans="1:3">
      <c r="A29" s="47" t="s">
        <v>337</v>
      </c>
      <c r="B29" s="14">
        <v>2017</v>
      </c>
      <c r="C29" s="48">
        <v>0</v>
      </c>
    </row>
    <row r="30" spans="1:3">
      <c r="A30" s="47" t="s">
        <v>337</v>
      </c>
      <c r="B30" s="14">
        <v>2017</v>
      </c>
      <c r="C30" s="48">
        <v>30.33236754966887</v>
      </c>
    </row>
    <row r="31" spans="1:3">
      <c r="A31" s="47" t="s">
        <v>337</v>
      </c>
      <c r="B31" s="14">
        <v>2017</v>
      </c>
      <c r="C31" s="48">
        <v>119.42514486754965</v>
      </c>
    </row>
    <row r="32" spans="1:3">
      <c r="A32" s="47" t="s">
        <v>337</v>
      </c>
      <c r="B32" s="14">
        <v>2017</v>
      </c>
      <c r="C32" s="48">
        <v>0</v>
      </c>
    </row>
    <row r="33" spans="1:3">
      <c r="A33" s="47" t="s">
        <v>337</v>
      </c>
      <c r="B33" s="14">
        <v>2017</v>
      </c>
      <c r="C33" s="48">
        <v>2.0995944656488552</v>
      </c>
    </row>
    <row r="34" spans="1:3">
      <c r="A34" s="47" t="s">
        <v>337</v>
      </c>
      <c r="B34" s="14">
        <v>2017</v>
      </c>
      <c r="C34" s="48">
        <v>2.70861801242236</v>
      </c>
    </row>
    <row r="35" spans="1:3">
      <c r="A35" s="47" t="s">
        <v>337</v>
      </c>
      <c r="B35" s="14">
        <v>2017</v>
      </c>
      <c r="C35" s="48">
        <v>17.668274006622514</v>
      </c>
    </row>
    <row r="36" spans="1:3">
      <c r="A36" s="47" t="s">
        <v>337</v>
      </c>
      <c r="B36" s="14">
        <v>2017</v>
      </c>
      <c r="C36" s="48">
        <v>10.035968543046357</v>
      </c>
    </row>
    <row r="37" spans="1:3">
      <c r="A37" s="47" t="s">
        <v>337</v>
      </c>
      <c r="B37" s="14">
        <v>2017</v>
      </c>
      <c r="C37" s="48">
        <v>43.48399814471243</v>
      </c>
    </row>
    <row r="38" spans="1:3">
      <c r="A38" s="47" t="s">
        <v>337</v>
      </c>
      <c r="B38" s="14">
        <v>2017</v>
      </c>
      <c r="C38" s="48">
        <v>56.524192880794693</v>
      </c>
    </row>
    <row r="39" spans="1:3">
      <c r="A39" s="47" t="s">
        <v>337</v>
      </c>
      <c r="B39" s="14">
        <v>2017</v>
      </c>
      <c r="C39" s="48">
        <v>7.5967068645640072</v>
      </c>
    </row>
    <row r="40" spans="1:3">
      <c r="A40" s="47" t="s">
        <v>337</v>
      </c>
      <c r="B40" s="14">
        <v>2017</v>
      </c>
      <c r="C40" s="48">
        <v>8.7372102649006624</v>
      </c>
    </row>
    <row r="41" spans="1:3">
      <c r="A41" s="47" t="s">
        <v>337</v>
      </c>
      <c r="B41" s="14">
        <v>2017</v>
      </c>
      <c r="C41" s="48">
        <v>124.38911423841058</v>
      </c>
    </row>
    <row r="42" spans="1:3">
      <c r="A42" s="47" t="s">
        <v>337</v>
      </c>
      <c r="B42" s="14">
        <v>2017</v>
      </c>
      <c r="C42" s="48">
        <v>0</v>
      </c>
    </row>
    <row r="43" spans="1:3">
      <c r="A43" s="47" t="s">
        <v>337</v>
      </c>
      <c r="B43" s="14">
        <v>2017</v>
      </c>
      <c r="C43" s="48">
        <v>113.40788493377482</v>
      </c>
    </row>
    <row r="44" spans="1:3">
      <c r="A44" s="47" t="s">
        <v>337</v>
      </c>
      <c r="B44" s="14">
        <v>2017</v>
      </c>
      <c r="C44" s="48">
        <v>17.296614100185529</v>
      </c>
    </row>
    <row r="45" spans="1:3">
      <c r="A45" s="47" t="s">
        <v>337</v>
      </c>
      <c r="B45" s="14">
        <v>2017</v>
      </c>
      <c r="C45" s="48">
        <v>50.723660308810167</v>
      </c>
    </row>
    <row r="46" spans="1:3">
      <c r="A46" s="47" t="s">
        <v>337</v>
      </c>
      <c r="B46" s="14">
        <v>2017</v>
      </c>
      <c r="C46" s="48">
        <v>3.2883071192052977</v>
      </c>
    </row>
    <row r="47" spans="1:3">
      <c r="A47" s="47" t="s">
        <v>337</v>
      </c>
      <c r="B47" s="14">
        <v>2017</v>
      </c>
      <c r="C47" s="48">
        <v>32.002028145695363</v>
      </c>
    </row>
    <row r="48" spans="1:3">
      <c r="A48" s="47" t="s">
        <v>337</v>
      </c>
      <c r="B48" s="14">
        <v>2017</v>
      </c>
      <c r="C48" s="48">
        <v>61.150269039735093</v>
      </c>
    </row>
    <row r="49" spans="1:3">
      <c r="A49" s="47" t="s">
        <v>337</v>
      </c>
      <c r="B49" s="14">
        <v>2017</v>
      </c>
      <c r="C49" s="48">
        <v>63.766279069767442</v>
      </c>
    </row>
    <row r="50" spans="1:3">
      <c r="A50" s="47" t="s">
        <v>337</v>
      </c>
      <c r="B50" s="14">
        <v>2017</v>
      </c>
      <c r="C50" s="48">
        <v>15.884105960264902</v>
      </c>
    </row>
    <row r="51" spans="1:3">
      <c r="A51" s="47" t="s">
        <v>337</v>
      </c>
      <c r="B51" s="14">
        <v>2017</v>
      </c>
      <c r="C51" s="48">
        <v>49.529953231292517</v>
      </c>
    </row>
    <row r="52" spans="1:3">
      <c r="A52" s="47" t="s">
        <v>337</v>
      </c>
      <c r="B52" s="14">
        <v>2017</v>
      </c>
      <c r="C52" s="48">
        <v>19.774639423076923</v>
      </c>
    </row>
    <row r="53" spans="1:3">
      <c r="A53" s="47" t="s">
        <v>337</v>
      </c>
      <c r="B53" s="14">
        <v>2017</v>
      </c>
      <c r="C53" s="48">
        <v>3.1059160305343512</v>
      </c>
    </row>
    <row r="54" spans="1:3">
      <c r="A54" s="47" t="s">
        <v>337</v>
      </c>
      <c r="B54" s="14">
        <v>2017</v>
      </c>
      <c r="C54" s="48">
        <v>1.9301324503311255</v>
      </c>
    </row>
    <row r="55" spans="1:3">
      <c r="A55" s="47" t="s">
        <v>337</v>
      </c>
      <c r="B55" s="14">
        <v>2017</v>
      </c>
      <c r="C55" s="48">
        <v>75.643152573529406</v>
      </c>
    </row>
    <row r="56" spans="1:3">
      <c r="A56" s="47" t="s">
        <v>337</v>
      </c>
      <c r="B56" s="14">
        <v>2017</v>
      </c>
      <c r="C56" s="48">
        <v>32.756315331010455</v>
      </c>
    </row>
    <row r="57" spans="1:3">
      <c r="A57" s="47" t="s">
        <v>337</v>
      </c>
      <c r="B57" s="14">
        <v>2017</v>
      </c>
      <c r="C57" s="48">
        <v>82.886687444345498</v>
      </c>
    </row>
    <row r="58" spans="1:3">
      <c r="A58" s="47" t="s">
        <v>337</v>
      </c>
      <c r="B58" s="14">
        <v>2017</v>
      </c>
      <c r="C58" s="48">
        <v>41.483231707317074</v>
      </c>
    </row>
    <row r="59" spans="1:3">
      <c r="A59" s="47" t="s">
        <v>337</v>
      </c>
      <c r="B59" s="14">
        <v>2017</v>
      </c>
      <c r="C59" s="48">
        <v>73.391696750902526</v>
      </c>
    </row>
    <row r="60" spans="1:3">
      <c r="A60" s="47" t="s">
        <v>337</v>
      </c>
      <c r="B60" s="14">
        <v>2017</v>
      </c>
      <c r="C60" s="48">
        <v>23.780487804878049</v>
      </c>
    </row>
    <row r="61" spans="1:3">
      <c r="A61" s="47" t="s">
        <v>337</v>
      </c>
      <c r="B61" s="14">
        <v>2017</v>
      </c>
      <c r="C61" s="48">
        <v>24.347982708933717</v>
      </c>
    </row>
    <row r="62" spans="1:3">
      <c r="A62" s="47" t="s">
        <v>337</v>
      </c>
      <c r="B62" s="14">
        <v>2017</v>
      </c>
      <c r="C62" s="48">
        <v>31.786784741144416</v>
      </c>
    </row>
    <row r="63" spans="1:3">
      <c r="A63" s="47" t="s">
        <v>337</v>
      </c>
      <c r="B63" s="14">
        <v>2017</v>
      </c>
      <c r="C63" s="48">
        <v>2.2578871892925432</v>
      </c>
    </row>
    <row r="64" spans="1:3">
      <c r="A64" s="47" t="s">
        <v>337</v>
      </c>
      <c r="B64" s="14">
        <v>2017</v>
      </c>
      <c r="C64" s="48">
        <v>8.9767779390420905</v>
      </c>
    </row>
    <row r="65" spans="1:3">
      <c r="A65" s="47" t="s">
        <v>337</v>
      </c>
      <c r="B65" s="14">
        <v>2017</v>
      </c>
      <c r="C65" s="48">
        <v>58.797643849206352</v>
      </c>
    </row>
    <row r="66" spans="1:3">
      <c r="A66" s="47" t="s">
        <v>337</v>
      </c>
      <c r="B66" s="14">
        <v>2017</v>
      </c>
      <c r="C66" s="48">
        <v>44.107915993537965</v>
      </c>
    </row>
    <row r="67" spans="1:3">
      <c r="A67" s="47" t="s">
        <v>337</v>
      </c>
      <c r="B67" s="14">
        <v>2017</v>
      </c>
      <c r="C67" s="48">
        <v>70.517747589833476</v>
      </c>
    </row>
    <row r="68" spans="1:3">
      <c r="A68" s="47" t="s">
        <v>337</v>
      </c>
      <c r="B68" s="14">
        <v>2017</v>
      </c>
      <c r="C68" s="48">
        <v>88.989774696707116</v>
      </c>
    </row>
    <row r="69" spans="1:3">
      <c r="A69" s="47" t="s">
        <v>337</v>
      </c>
      <c r="B69" s="14">
        <v>2017</v>
      </c>
      <c r="C69" s="48">
        <v>15.452281746031748</v>
      </c>
    </row>
    <row r="70" spans="1:3">
      <c r="A70" s="47" t="s">
        <v>337</v>
      </c>
      <c r="B70" s="14">
        <v>2017</v>
      </c>
      <c r="C70" s="48">
        <v>46.725818452380956</v>
      </c>
    </row>
    <row r="71" spans="1:3">
      <c r="A71" s="47" t="s">
        <v>337</v>
      </c>
      <c r="B71" s="14">
        <v>2017</v>
      </c>
      <c r="C71" s="48">
        <v>3.0905582159959972</v>
      </c>
    </row>
    <row r="72" spans="1:3">
      <c r="A72" s="47" t="s">
        <v>337</v>
      </c>
      <c r="B72" s="14">
        <v>2017</v>
      </c>
      <c r="C72" s="48">
        <v>17.951433857539314</v>
      </c>
    </row>
    <row r="73" spans="1:3">
      <c r="A73" s="47" t="s">
        <v>337</v>
      </c>
      <c r="B73" s="14">
        <v>2017</v>
      </c>
      <c r="C73" s="48">
        <v>123.89660218253968</v>
      </c>
    </row>
    <row r="74" spans="1:3">
      <c r="A74" s="47" t="s">
        <v>337</v>
      </c>
      <c r="B74" s="14">
        <v>2017</v>
      </c>
      <c r="C74" s="48">
        <v>18.03422619047619</v>
      </c>
    </row>
    <row r="75" spans="1:3">
      <c r="A75" s="47" t="s">
        <v>337</v>
      </c>
      <c r="B75" s="14">
        <v>2017</v>
      </c>
      <c r="C75" s="48">
        <v>28.956416984732822</v>
      </c>
    </row>
    <row r="76" spans="1:3">
      <c r="A76" s="47" t="s">
        <v>337</v>
      </c>
      <c r="B76" s="14">
        <v>2017</v>
      </c>
      <c r="C76" s="48">
        <v>39.446072475162602</v>
      </c>
    </row>
    <row r="77" spans="1:3">
      <c r="A77" s="47" t="s">
        <v>337</v>
      </c>
      <c r="B77" s="14">
        <v>2017</v>
      </c>
      <c r="C77" s="48">
        <v>43.302083333333336</v>
      </c>
    </row>
    <row r="78" spans="1:3">
      <c r="A78" s="47" t="s">
        <v>337</v>
      </c>
      <c r="B78" s="14">
        <v>2017</v>
      </c>
      <c r="C78" s="48">
        <v>59.649794238683121</v>
      </c>
    </row>
    <row r="79" spans="1:3">
      <c r="A79" s="47" t="s">
        <v>337</v>
      </c>
      <c r="B79" s="14">
        <v>2017</v>
      </c>
      <c r="C79" s="48">
        <v>53.928534883720928</v>
      </c>
    </row>
    <row r="80" spans="1:3">
      <c r="A80" s="47" t="s">
        <v>337</v>
      </c>
      <c r="B80" s="14">
        <v>2017</v>
      </c>
      <c r="C80" s="48">
        <v>81.83259259259259</v>
      </c>
    </row>
    <row r="81" spans="1:3">
      <c r="A81" s="47" t="s">
        <v>337</v>
      </c>
      <c r="B81" s="14">
        <v>2017</v>
      </c>
      <c r="C81" s="48">
        <v>0</v>
      </c>
    </row>
    <row r="82" spans="1:3">
      <c r="A82" s="47" t="s">
        <v>337</v>
      </c>
      <c r="B82" s="14">
        <v>2017</v>
      </c>
      <c r="C82" s="48">
        <v>76.50683127572016</v>
      </c>
    </row>
    <row r="83" spans="1:3">
      <c r="A83" s="47" t="s">
        <v>337</v>
      </c>
      <c r="B83" s="14">
        <v>2017</v>
      </c>
      <c r="C83" s="48">
        <v>20.536403508771929</v>
      </c>
    </row>
    <row r="84" spans="1:3">
      <c r="A84" s="47" t="s">
        <v>337</v>
      </c>
      <c r="B84" s="14">
        <v>2017</v>
      </c>
      <c r="C84" s="48">
        <v>19.044609053497943</v>
      </c>
    </row>
    <row r="85" spans="1:3">
      <c r="A85" s="47" t="s">
        <v>337</v>
      </c>
      <c r="B85" s="14">
        <v>2017</v>
      </c>
      <c r="C85" s="48">
        <v>53.827372093023257</v>
      </c>
    </row>
    <row r="86" spans="1:3">
      <c r="A86" s="47" t="s">
        <v>337</v>
      </c>
      <c r="B86" s="14">
        <v>2017</v>
      </c>
      <c r="C86" s="48">
        <v>88.319162790697675</v>
      </c>
    </row>
    <row r="87" spans="1:3">
      <c r="A87" s="47" t="s">
        <v>337</v>
      </c>
      <c r="B87" s="14">
        <v>2017</v>
      </c>
      <c r="C87" s="48">
        <v>58.06716049382716</v>
      </c>
    </row>
    <row r="88" spans="1:3">
      <c r="A88" s="47" t="s">
        <v>337</v>
      </c>
      <c r="B88" s="14">
        <v>2017</v>
      </c>
      <c r="C88" s="48">
        <v>87.451028806584361</v>
      </c>
    </row>
    <row r="89" spans="1:3">
      <c r="A89" s="47" t="s">
        <v>337</v>
      </c>
      <c r="B89" s="14">
        <v>2017</v>
      </c>
      <c r="C89" s="48">
        <v>16.980905349794238</v>
      </c>
    </row>
    <row r="90" spans="1:3">
      <c r="A90" s="47" t="s">
        <v>337</v>
      </c>
      <c r="B90" s="14">
        <v>2017</v>
      </c>
      <c r="C90" s="48">
        <v>80.712328405491021</v>
      </c>
    </row>
    <row r="91" spans="1:3">
      <c r="A91" s="47" t="s">
        <v>337</v>
      </c>
      <c r="B91" s="14">
        <v>2017</v>
      </c>
      <c r="C91" s="48">
        <v>30.430615784908934</v>
      </c>
    </row>
    <row r="92" spans="1:3">
      <c r="A92" s="47" t="s">
        <v>337</v>
      </c>
      <c r="B92" s="14">
        <v>2017</v>
      </c>
      <c r="C92" s="48">
        <v>68.088627906976754</v>
      </c>
    </row>
    <row r="93" spans="1:3">
      <c r="A93" s="47" t="s">
        <v>337</v>
      </c>
      <c r="B93" s="14">
        <v>2017</v>
      </c>
      <c r="C93" s="48">
        <v>107.03158139534884</v>
      </c>
    </row>
    <row r="94" spans="1:3">
      <c r="A94" s="47" t="s">
        <v>337</v>
      </c>
      <c r="B94" s="14">
        <v>2017</v>
      </c>
      <c r="C94" s="48">
        <v>84.961563786008227</v>
      </c>
    </row>
    <row r="95" spans="1:3">
      <c r="A95" s="47" t="s">
        <v>337</v>
      </c>
      <c r="B95" s="14">
        <v>2017</v>
      </c>
      <c r="C95" s="48">
        <v>55.147209302325585</v>
      </c>
    </row>
    <row r="96" spans="1:3">
      <c r="A96" s="47" t="s">
        <v>337</v>
      </c>
      <c r="B96" s="14">
        <v>2017</v>
      </c>
      <c r="C96" s="48">
        <v>48.262069767441865</v>
      </c>
    </row>
    <row r="97" spans="1:3">
      <c r="A97" s="47" t="s">
        <v>337</v>
      </c>
      <c r="B97" s="14">
        <v>2017</v>
      </c>
      <c r="C97" s="48">
        <v>51.974155227032732</v>
      </c>
    </row>
    <row r="98" spans="1:3">
      <c r="A98" s="47" t="s">
        <v>337</v>
      </c>
      <c r="B98" s="14">
        <v>2017</v>
      </c>
      <c r="C98" s="48">
        <v>3.6680398959236773</v>
      </c>
    </row>
    <row r="99" spans="1:3">
      <c r="A99" s="47" t="s">
        <v>337</v>
      </c>
      <c r="B99" s="14">
        <v>2017</v>
      </c>
      <c r="C99" s="48">
        <v>6.131968641114983</v>
      </c>
    </row>
    <row r="100" spans="1:3">
      <c r="A100" s="47" t="s">
        <v>337</v>
      </c>
      <c r="B100" s="14">
        <v>2017</v>
      </c>
      <c r="C100" s="48">
        <v>23.636019590382904</v>
      </c>
    </row>
    <row r="101" spans="1:3">
      <c r="A101" s="47" t="s">
        <v>337</v>
      </c>
      <c r="B101" s="14">
        <v>2017</v>
      </c>
      <c r="C101" s="48">
        <v>34.157012195121951</v>
      </c>
    </row>
    <row r="102" spans="1:3">
      <c r="A102" s="47" t="s">
        <v>337</v>
      </c>
      <c r="B102" s="14">
        <v>2017</v>
      </c>
      <c r="C102" s="48">
        <v>38.283167870036102</v>
      </c>
    </row>
    <row r="103" spans="1:3">
      <c r="A103" s="47" t="s">
        <v>337</v>
      </c>
      <c r="B103" s="14">
        <v>2017</v>
      </c>
      <c r="C103" s="48">
        <v>0</v>
      </c>
    </row>
    <row r="104" spans="1:3">
      <c r="A104" s="47" t="s">
        <v>337</v>
      </c>
      <c r="B104" s="14">
        <v>2017</v>
      </c>
      <c r="C104" s="48">
        <v>51.299727520435972</v>
      </c>
    </row>
    <row r="105" spans="1:3">
      <c r="A105" s="47" t="s">
        <v>337</v>
      </c>
      <c r="B105" s="14">
        <v>2017</v>
      </c>
      <c r="C105" s="48">
        <v>16.052593659942364</v>
      </c>
    </row>
    <row r="106" spans="1:3">
      <c r="A106" s="47" t="s">
        <v>337</v>
      </c>
      <c r="B106" s="14">
        <v>2017</v>
      </c>
      <c r="C106" s="48">
        <v>0</v>
      </c>
    </row>
    <row r="107" spans="1:3">
      <c r="A107" s="47" t="s">
        <v>337</v>
      </c>
      <c r="B107" s="14">
        <v>2017</v>
      </c>
      <c r="C107" s="48">
        <v>28.085740072202167</v>
      </c>
    </row>
    <row r="108" spans="1:3">
      <c r="A108" s="47" t="s">
        <v>337</v>
      </c>
      <c r="B108" s="14">
        <v>2017</v>
      </c>
      <c r="C108" s="48">
        <v>17.469898897058826</v>
      </c>
    </row>
    <row r="109" spans="1:3">
      <c r="A109" s="47" t="s">
        <v>337</v>
      </c>
      <c r="B109" s="14">
        <v>2017</v>
      </c>
      <c r="C109" s="48">
        <v>33.255502776476888</v>
      </c>
    </row>
    <row r="110" spans="1:3">
      <c r="A110" s="47" t="s">
        <v>337</v>
      </c>
      <c r="B110" s="14">
        <v>2017</v>
      </c>
      <c r="C110" s="48">
        <v>3.0097402597402603</v>
      </c>
    </row>
    <row r="111" spans="1:3">
      <c r="A111" s="47" t="s">
        <v>337</v>
      </c>
      <c r="B111" s="14">
        <v>2017</v>
      </c>
      <c r="C111" s="48">
        <v>14.552083333333334</v>
      </c>
    </row>
    <row r="112" spans="1:3">
      <c r="A112" s="47" t="s">
        <v>337</v>
      </c>
      <c r="B112" s="14">
        <v>2017</v>
      </c>
      <c r="C112" s="48">
        <v>35.553023663453111</v>
      </c>
    </row>
    <row r="113" spans="1:3">
      <c r="A113" s="47" t="s">
        <v>337</v>
      </c>
      <c r="B113" s="14">
        <v>2017</v>
      </c>
      <c r="C113" s="48">
        <v>17.196969696969695</v>
      </c>
    </row>
    <row r="114" spans="1:3">
      <c r="A114" s="47" t="s">
        <v>337</v>
      </c>
      <c r="B114" s="14">
        <v>2017</v>
      </c>
      <c r="C114" s="48">
        <v>9.4490066225165545</v>
      </c>
    </row>
    <row r="115" spans="1:3">
      <c r="A115" s="47" t="s">
        <v>337</v>
      </c>
      <c r="B115" s="14">
        <v>2017</v>
      </c>
      <c r="C115" s="48">
        <v>31.251948775055681</v>
      </c>
    </row>
    <row r="116" spans="1:3">
      <c r="A116" s="47" t="s">
        <v>337</v>
      </c>
      <c r="B116" s="14">
        <v>2017</v>
      </c>
      <c r="C116" s="48">
        <v>0</v>
      </c>
    </row>
    <row r="117" spans="1:3">
      <c r="A117" s="47" t="s">
        <v>337</v>
      </c>
      <c r="B117" s="14">
        <v>2017</v>
      </c>
      <c r="C117" s="48">
        <v>86.001113585746111</v>
      </c>
    </row>
    <row r="118" spans="1:3">
      <c r="A118" s="47" t="s">
        <v>337</v>
      </c>
      <c r="B118" s="14">
        <v>2017</v>
      </c>
      <c r="C118" s="48">
        <v>0.46130952380952384</v>
      </c>
    </row>
    <row r="119" spans="1:3">
      <c r="A119" s="47" t="s">
        <v>337</v>
      </c>
      <c r="B119" s="14">
        <v>2017</v>
      </c>
      <c r="C119" s="48">
        <v>21.204052969502406</v>
      </c>
    </row>
    <row r="120" spans="1:3">
      <c r="A120" s="47" t="s">
        <v>337</v>
      </c>
      <c r="B120" s="14">
        <v>2017</v>
      </c>
      <c r="C120" s="48">
        <v>47.549639324756455</v>
      </c>
    </row>
    <row r="121" spans="1:3">
      <c r="A121" s="47" t="s">
        <v>337</v>
      </c>
      <c r="B121" s="14">
        <v>2017</v>
      </c>
      <c r="C121" s="48">
        <v>10.439031180400891</v>
      </c>
    </row>
    <row r="122" spans="1:3">
      <c r="A122" s="47" t="s">
        <v>337</v>
      </c>
      <c r="B122" s="14">
        <v>2017</v>
      </c>
      <c r="C122" s="48">
        <v>4.6230012711580919</v>
      </c>
    </row>
    <row r="123" spans="1:3">
      <c r="A123" s="47" t="s">
        <v>337</v>
      </c>
      <c r="B123" s="14">
        <v>2017</v>
      </c>
      <c r="C123" s="48">
        <v>0.84521158129175944</v>
      </c>
    </row>
    <row r="124" spans="1:3">
      <c r="A124" s="47" t="s">
        <v>337</v>
      </c>
      <c r="B124" s="14">
        <v>2017</v>
      </c>
      <c r="C124" s="48">
        <v>2.9228498811183079</v>
      </c>
    </row>
    <row r="125" spans="1:3">
      <c r="A125" s="47" t="s">
        <v>337</v>
      </c>
      <c r="B125" s="14">
        <v>2017</v>
      </c>
      <c r="C125" s="48">
        <v>27.703755281233036</v>
      </c>
    </row>
    <row r="126" spans="1:3">
      <c r="A126" s="47" t="s">
        <v>337</v>
      </c>
      <c r="B126" s="14">
        <v>2017</v>
      </c>
      <c r="C126" s="48">
        <v>0</v>
      </c>
    </row>
    <row r="127" spans="1:3">
      <c r="A127" s="47" t="s">
        <v>337</v>
      </c>
      <c r="B127" s="14">
        <v>2017</v>
      </c>
      <c r="C127" s="48">
        <v>14.907158836689041</v>
      </c>
    </row>
    <row r="128" spans="1:3">
      <c r="A128" s="47" t="s">
        <v>337</v>
      </c>
      <c r="B128" s="14">
        <v>2017</v>
      </c>
      <c r="C128" s="48">
        <v>12.466234967622572</v>
      </c>
    </row>
    <row r="129" spans="1:3">
      <c r="A129" s="47" t="s">
        <v>337</v>
      </c>
      <c r="B129" s="14">
        <v>2017</v>
      </c>
      <c r="C129" s="48">
        <v>65.869596541786734</v>
      </c>
    </row>
    <row r="130" spans="1:3">
      <c r="A130" s="47" t="s">
        <v>337</v>
      </c>
      <c r="B130" s="14">
        <v>2017</v>
      </c>
      <c r="C130" s="48">
        <v>0</v>
      </c>
    </row>
    <row r="131" spans="1:3">
      <c r="A131" s="47" t="s">
        <v>337</v>
      </c>
      <c r="B131" s="14">
        <v>2017</v>
      </c>
      <c r="C131" s="48">
        <v>57.884005763688755</v>
      </c>
    </row>
    <row r="132" spans="1:3">
      <c r="A132" s="47" t="s">
        <v>337</v>
      </c>
      <c r="B132" s="14">
        <v>2017</v>
      </c>
      <c r="C132" s="48">
        <v>3.2305900621118013</v>
      </c>
    </row>
    <row r="133" spans="1:3">
      <c r="A133" s="47" t="s">
        <v>337</v>
      </c>
      <c r="B133" s="14">
        <v>2017</v>
      </c>
      <c r="C133" s="48">
        <v>0</v>
      </c>
    </row>
    <row r="134" spans="1:3">
      <c r="A134" s="47" t="s">
        <v>337</v>
      </c>
      <c r="B134" s="14">
        <v>2017</v>
      </c>
      <c r="C134" s="48">
        <v>84.271976744186048</v>
      </c>
    </row>
    <row r="135" spans="1:3">
      <c r="A135" s="47" t="s">
        <v>337</v>
      </c>
      <c r="B135" s="14">
        <v>2017</v>
      </c>
      <c r="C135" s="48">
        <v>81.908744229611301</v>
      </c>
    </row>
    <row r="136" spans="1:3">
      <c r="A136" s="47" t="s">
        <v>337</v>
      </c>
      <c r="B136" s="14">
        <v>2017</v>
      </c>
      <c r="C136" s="48">
        <v>25.780979827089332</v>
      </c>
    </row>
    <row r="137" spans="1:3">
      <c r="A137" s="47" t="s">
        <v>337</v>
      </c>
      <c r="B137" s="14">
        <v>2017</v>
      </c>
      <c r="C137" s="48">
        <v>61.8335734870317</v>
      </c>
    </row>
    <row r="138" spans="1:3">
      <c r="A138" s="47" t="s">
        <v>337</v>
      </c>
      <c r="B138" s="14">
        <v>2017</v>
      </c>
      <c r="C138" s="48">
        <v>42.698126801152732</v>
      </c>
    </row>
    <row r="139" spans="1:3">
      <c r="A139" s="47" t="s">
        <v>337</v>
      </c>
      <c r="B139" s="14">
        <v>2017</v>
      </c>
      <c r="C139" s="48">
        <v>8.5014409221902021</v>
      </c>
    </row>
    <row r="140" spans="1:3">
      <c r="A140" s="47" t="s">
        <v>337</v>
      </c>
      <c r="B140" s="14">
        <v>2017</v>
      </c>
      <c r="C140" s="48">
        <v>59.872478386167138</v>
      </c>
    </row>
    <row r="141" spans="1:3">
      <c r="A141" s="47" t="s">
        <v>337</v>
      </c>
      <c r="B141" s="14">
        <v>2017</v>
      </c>
      <c r="C141" s="48">
        <v>2.5580357142857144</v>
      </c>
    </row>
    <row r="142" spans="1:3">
      <c r="A142" s="47" t="s">
        <v>337</v>
      </c>
      <c r="B142" s="14">
        <v>2017</v>
      </c>
      <c r="C142" s="48">
        <v>17.109553231939163</v>
      </c>
    </row>
    <row r="143" spans="1:3">
      <c r="A143" s="47" t="s">
        <v>337</v>
      </c>
      <c r="B143" s="14">
        <v>2017</v>
      </c>
      <c r="C143" s="48">
        <v>0</v>
      </c>
    </row>
    <row r="144" spans="1:3">
      <c r="A144" s="47" t="s">
        <v>337</v>
      </c>
      <c r="B144" s="14">
        <v>2017</v>
      </c>
      <c r="C144" s="48">
        <v>59.838323353293411</v>
      </c>
    </row>
    <row r="145" spans="1:3">
      <c r="A145" s="47" t="s">
        <v>337</v>
      </c>
      <c r="B145" s="14">
        <v>2017</v>
      </c>
      <c r="C145" s="48">
        <v>83.109930830039531</v>
      </c>
    </row>
    <row r="146" spans="1:3">
      <c r="A146" s="47" t="s">
        <v>337</v>
      </c>
      <c r="B146" s="14">
        <v>2017</v>
      </c>
      <c r="C146" s="48">
        <v>8.8215978928884979</v>
      </c>
    </row>
    <row r="147" spans="1:3">
      <c r="A147" s="47" t="s">
        <v>337</v>
      </c>
      <c r="B147" s="14">
        <v>2017</v>
      </c>
      <c r="C147" s="48">
        <v>90.020344544708777</v>
      </c>
    </row>
    <row r="148" spans="1:3">
      <c r="A148" s="47" t="s">
        <v>337</v>
      </c>
      <c r="B148" s="14">
        <v>2017</v>
      </c>
      <c r="C148" s="48">
        <v>82.998506224066389</v>
      </c>
    </row>
    <row r="149" spans="1:3">
      <c r="A149" s="47" t="s">
        <v>337</v>
      </c>
      <c r="B149" s="14">
        <v>2017</v>
      </c>
      <c r="C149" s="48">
        <v>73.757506584723444</v>
      </c>
    </row>
    <row r="150" spans="1:3">
      <c r="A150" s="47" t="s">
        <v>337</v>
      </c>
      <c r="B150" s="14">
        <v>2017</v>
      </c>
      <c r="C150" s="48">
        <v>90.94736842105263</v>
      </c>
    </row>
    <row r="151" spans="1:3">
      <c r="A151" s="47" t="s">
        <v>337</v>
      </c>
      <c r="B151" s="14">
        <v>2017</v>
      </c>
      <c r="C151" s="48">
        <v>28.929600626468282</v>
      </c>
    </row>
    <row r="152" spans="1:3">
      <c r="A152" s="47" t="s">
        <v>337</v>
      </c>
      <c r="B152" s="14">
        <v>2017</v>
      </c>
      <c r="C152" s="48">
        <v>96.707732967893506</v>
      </c>
    </row>
    <row r="153" spans="1:3">
      <c r="A153" s="47" t="s">
        <v>337</v>
      </c>
      <c r="B153" s="14">
        <v>2017</v>
      </c>
      <c r="C153" s="48">
        <v>0</v>
      </c>
    </row>
    <row r="154" spans="1:3">
      <c r="A154" s="47" t="s">
        <v>337</v>
      </c>
      <c r="B154" s="14">
        <v>2017</v>
      </c>
      <c r="C154" s="48">
        <v>79.458183241973373</v>
      </c>
    </row>
    <row r="155" spans="1:3">
      <c r="A155" s="47" t="s">
        <v>337</v>
      </c>
      <c r="B155" s="14">
        <v>2017</v>
      </c>
      <c r="C155" s="48">
        <v>13.344437551695616</v>
      </c>
    </row>
    <row r="156" spans="1:3">
      <c r="A156" s="47" t="s">
        <v>337</v>
      </c>
      <c r="B156" s="14">
        <v>2017</v>
      </c>
      <c r="C156" s="48">
        <v>98.572748629600625</v>
      </c>
    </row>
    <row r="157" spans="1:3">
      <c r="A157" s="47" t="s">
        <v>337</v>
      </c>
      <c r="B157" s="14">
        <v>2017</v>
      </c>
      <c r="C157" s="48">
        <v>48.105481597494126</v>
      </c>
    </row>
    <row r="158" spans="1:3">
      <c r="A158" s="47" t="s">
        <v>337</v>
      </c>
      <c r="B158" s="14">
        <v>2017</v>
      </c>
      <c r="C158" s="48">
        <v>66.446789350039154</v>
      </c>
    </row>
    <row r="159" spans="1:3">
      <c r="A159" s="47" t="s">
        <v>337</v>
      </c>
      <c r="B159" s="14">
        <v>2017</v>
      </c>
      <c r="C159" s="48">
        <v>107.62589217919515</v>
      </c>
    </row>
    <row r="160" spans="1:3">
      <c r="A160" s="47" t="s">
        <v>337</v>
      </c>
      <c r="B160" s="14">
        <v>2017</v>
      </c>
      <c r="C160" s="48">
        <v>97.069949099451833</v>
      </c>
    </row>
    <row r="161" spans="1:3">
      <c r="A161" s="47" t="s">
        <v>337</v>
      </c>
      <c r="B161" s="14">
        <v>2017</v>
      </c>
      <c r="C161" s="48">
        <v>74.742560689115109</v>
      </c>
    </row>
    <row r="162" spans="1:3">
      <c r="A162" s="47" t="s">
        <v>337</v>
      </c>
      <c r="B162" s="14">
        <v>2017</v>
      </c>
      <c r="C162" s="48">
        <v>31.598880030372058</v>
      </c>
    </row>
    <row r="163" spans="1:3">
      <c r="A163" s="47" t="s">
        <v>337</v>
      </c>
      <c r="B163" s="14">
        <v>2017</v>
      </c>
      <c r="C163" s="48">
        <v>31.713214565387627</v>
      </c>
    </row>
    <row r="164" spans="1:3">
      <c r="A164" s="47" t="s">
        <v>337</v>
      </c>
      <c r="B164" s="14">
        <v>2017</v>
      </c>
      <c r="C164" s="48">
        <v>7.6163978494623654</v>
      </c>
    </row>
    <row r="165" spans="1:3">
      <c r="A165" s="47" t="s">
        <v>337</v>
      </c>
      <c r="B165" s="14">
        <v>2017</v>
      </c>
      <c r="C165" s="48">
        <v>58.091405638214567</v>
      </c>
    </row>
    <row r="166" spans="1:3">
      <c r="A166" s="47" t="s">
        <v>337</v>
      </c>
      <c r="B166" s="14">
        <v>2017</v>
      </c>
      <c r="C166" s="48">
        <v>9.25</v>
      </c>
    </row>
    <row r="167" spans="1:3">
      <c r="A167" s="47" t="s">
        <v>337</v>
      </c>
      <c r="B167" s="14">
        <v>2017</v>
      </c>
      <c r="C167" s="48">
        <v>35.02993343774471</v>
      </c>
    </row>
    <row r="168" spans="1:3">
      <c r="A168" s="47" t="s">
        <v>337</v>
      </c>
      <c r="B168" s="14">
        <v>2017</v>
      </c>
      <c r="C168" s="48">
        <v>42.79316758026625</v>
      </c>
    </row>
    <row r="169" spans="1:3">
      <c r="A169" s="47" t="s">
        <v>337</v>
      </c>
      <c r="B169" s="14">
        <v>2017</v>
      </c>
      <c r="C169" s="48">
        <v>41.732635082223965</v>
      </c>
    </row>
    <row r="170" spans="1:3">
      <c r="A170" s="47" t="s">
        <v>337</v>
      </c>
      <c r="B170" s="14">
        <v>2017</v>
      </c>
      <c r="C170" s="48">
        <v>43.019126859827722</v>
      </c>
    </row>
    <row r="171" spans="1:3">
      <c r="A171" s="47" t="s">
        <v>337</v>
      </c>
      <c r="B171" s="14">
        <v>2017</v>
      </c>
      <c r="C171" s="48">
        <v>32.439483675018984</v>
      </c>
    </row>
    <row r="172" spans="1:3">
      <c r="A172" s="47" t="s">
        <v>337</v>
      </c>
      <c r="B172" s="14">
        <v>2017</v>
      </c>
      <c r="C172" s="48">
        <v>41.158653093187155</v>
      </c>
    </row>
    <row r="173" spans="1:3">
      <c r="A173" s="47" t="s">
        <v>337</v>
      </c>
      <c r="B173" s="14">
        <v>2017</v>
      </c>
      <c r="C173" s="48">
        <v>47.057237386269641</v>
      </c>
    </row>
    <row r="174" spans="1:3">
      <c r="A174" s="47" t="s">
        <v>337</v>
      </c>
      <c r="B174" s="14">
        <v>2017</v>
      </c>
      <c r="C174" s="48">
        <v>26.361904761904761</v>
      </c>
    </row>
    <row r="175" spans="1:3">
      <c r="A175" s="47" t="s">
        <v>337</v>
      </c>
      <c r="B175" s="14">
        <v>2017</v>
      </c>
      <c r="C175" s="48">
        <v>33.456800684345595</v>
      </c>
    </row>
    <row r="176" spans="1:3">
      <c r="A176" s="47" t="s">
        <v>337</v>
      </c>
      <c r="B176" s="14">
        <v>2017</v>
      </c>
      <c r="C176" s="48">
        <v>0</v>
      </c>
    </row>
    <row r="177" spans="1:3">
      <c r="A177" s="47" t="s">
        <v>337</v>
      </c>
      <c r="B177" s="14">
        <v>2017</v>
      </c>
      <c r="C177" s="48">
        <v>46.313632441760141</v>
      </c>
    </row>
    <row r="178" spans="1:3">
      <c r="A178" s="47" t="s">
        <v>337</v>
      </c>
      <c r="B178" s="14">
        <v>2017</v>
      </c>
      <c r="C178" s="48">
        <v>71.807506053268767</v>
      </c>
    </row>
    <row r="179" spans="1:3">
      <c r="A179" s="47" t="s">
        <v>337</v>
      </c>
      <c r="B179" s="14">
        <v>2017</v>
      </c>
      <c r="C179" s="48">
        <v>3.1061259706643658</v>
      </c>
    </row>
    <row r="180" spans="1:3">
      <c r="A180" s="47" t="s">
        <v>337</v>
      </c>
      <c r="B180" s="14">
        <v>2017</v>
      </c>
      <c r="C180" s="48">
        <v>2.5716609589041091</v>
      </c>
    </row>
    <row r="181" spans="1:3">
      <c r="A181" s="47" t="s">
        <v>337</v>
      </c>
      <c r="B181" s="14">
        <v>2017</v>
      </c>
      <c r="C181" s="48">
        <v>21.182853717026379</v>
      </c>
    </row>
    <row r="182" spans="1:3">
      <c r="A182" s="47" t="s">
        <v>337</v>
      </c>
      <c r="B182" s="14">
        <v>2017</v>
      </c>
      <c r="C182" s="48">
        <v>2.7164909638554215</v>
      </c>
    </row>
    <row r="183" spans="1:3">
      <c r="A183" s="47" t="s">
        <v>337</v>
      </c>
      <c r="B183" s="14">
        <v>2017</v>
      </c>
      <c r="C183" s="48">
        <v>0</v>
      </c>
    </row>
    <row r="184" spans="1:3">
      <c r="A184" s="47" t="s">
        <v>337</v>
      </c>
      <c r="B184" s="14">
        <v>2017</v>
      </c>
      <c r="C184" s="48">
        <v>40.372302158273378</v>
      </c>
    </row>
    <row r="185" spans="1:3">
      <c r="A185" s="47" t="s">
        <v>337</v>
      </c>
      <c r="B185" s="14">
        <v>2017</v>
      </c>
      <c r="C185" s="48">
        <v>44.952038369304553</v>
      </c>
    </row>
    <row r="186" spans="1:3">
      <c r="A186" s="47" t="s">
        <v>337</v>
      </c>
      <c r="B186" s="14">
        <v>2017</v>
      </c>
      <c r="C186" s="48">
        <v>31.719346049046322</v>
      </c>
    </row>
    <row r="187" spans="1:3">
      <c r="A187" s="47" t="s">
        <v>337</v>
      </c>
      <c r="B187" s="14">
        <v>2017</v>
      </c>
      <c r="C187" s="48">
        <v>21.077656675749321</v>
      </c>
    </row>
    <row r="188" spans="1:3">
      <c r="A188" s="47" t="s">
        <v>337</v>
      </c>
      <c r="B188" s="14">
        <v>2017</v>
      </c>
      <c r="C188" s="48">
        <v>9.3045602605863191</v>
      </c>
    </row>
    <row r="189" spans="1:3">
      <c r="A189" s="47" t="s">
        <v>337</v>
      </c>
      <c r="B189" s="14">
        <v>2017</v>
      </c>
      <c r="C189" s="48">
        <v>26.189903846153847</v>
      </c>
    </row>
    <row r="190" spans="1:3">
      <c r="A190" s="47" t="s">
        <v>337</v>
      </c>
      <c r="B190" s="14">
        <v>2017</v>
      </c>
      <c r="C190" s="48">
        <v>66.69268245341614</v>
      </c>
    </row>
    <row r="191" spans="1:3">
      <c r="A191" s="47" t="s">
        <v>337</v>
      </c>
      <c r="B191" s="14">
        <v>2017</v>
      </c>
      <c r="C191" s="48">
        <v>92.979103915662648</v>
      </c>
    </row>
    <row r="192" spans="1:3">
      <c r="A192" s="47" t="s">
        <v>337</v>
      </c>
      <c r="B192" s="14">
        <v>2017</v>
      </c>
      <c r="C192" s="48">
        <v>92.448795180722897</v>
      </c>
    </row>
    <row r="193" spans="1:3">
      <c r="A193" s="47" t="s">
        <v>337</v>
      </c>
      <c r="B193" s="14">
        <v>2017</v>
      </c>
      <c r="C193" s="48">
        <v>0</v>
      </c>
    </row>
    <row r="194" spans="1:3">
      <c r="A194" s="47" t="s">
        <v>337</v>
      </c>
      <c r="B194" s="14">
        <v>2017</v>
      </c>
      <c r="C194" s="48">
        <v>119.30217391304348</v>
      </c>
    </row>
    <row r="195" spans="1:3">
      <c r="A195" s="47" t="s">
        <v>337</v>
      </c>
      <c r="B195" s="14">
        <v>2017</v>
      </c>
      <c r="C195" s="48">
        <v>41.123202054794518</v>
      </c>
    </row>
    <row r="196" spans="1:3">
      <c r="A196" s="47" t="s">
        <v>337</v>
      </c>
      <c r="B196" s="14">
        <v>2017</v>
      </c>
      <c r="C196" s="48">
        <v>32.595820189274448</v>
      </c>
    </row>
    <row r="197" spans="1:3">
      <c r="A197" s="47" t="s">
        <v>337</v>
      </c>
      <c r="B197" s="14">
        <v>2017</v>
      </c>
      <c r="C197" s="48">
        <v>8.5666095890410947</v>
      </c>
    </row>
    <row r="198" spans="1:3">
      <c r="A198" s="47" t="s">
        <v>337</v>
      </c>
      <c r="B198" s="14">
        <v>2017</v>
      </c>
      <c r="C198" s="48">
        <v>0</v>
      </c>
    </row>
    <row r="199" spans="1:3">
      <c r="A199" s="47" t="s">
        <v>337</v>
      </c>
      <c r="B199" s="14">
        <v>2017</v>
      </c>
      <c r="C199" s="48">
        <v>112.94105263157896</v>
      </c>
    </row>
    <row r="200" spans="1:3">
      <c r="A200" s="47" t="s">
        <v>337</v>
      </c>
      <c r="B200" s="14">
        <v>2017</v>
      </c>
      <c r="C200" s="48">
        <v>142.32684210526315</v>
      </c>
    </row>
    <row r="201" spans="1:3">
      <c r="A201" s="47" t="s">
        <v>337</v>
      </c>
      <c r="B201" s="14">
        <v>2017</v>
      </c>
      <c r="C201" s="48">
        <v>21.990022675736959</v>
      </c>
    </row>
    <row r="202" spans="1:3">
      <c r="A202" s="47" t="s">
        <v>337</v>
      </c>
      <c r="B202" s="14">
        <v>2017</v>
      </c>
      <c r="C202" s="48">
        <v>86.192800453514735</v>
      </c>
    </row>
    <row r="203" spans="1:3">
      <c r="A203" s="47" t="s">
        <v>337</v>
      </c>
      <c r="B203" s="14">
        <v>2017</v>
      </c>
      <c r="C203" s="48">
        <v>66.548947368421054</v>
      </c>
    </row>
    <row r="204" spans="1:3">
      <c r="A204" s="47" t="s">
        <v>337</v>
      </c>
      <c r="B204" s="14">
        <v>2017</v>
      </c>
      <c r="C204" s="48">
        <v>71.075207860922148</v>
      </c>
    </row>
    <row r="205" spans="1:3">
      <c r="A205" s="47" t="s">
        <v>337</v>
      </c>
      <c r="B205" s="14">
        <v>2017</v>
      </c>
      <c r="C205" s="48">
        <v>141.61894736842106</v>
      </c>
    </row>
    <row r="206" spans="1:3">
      <c r="A206" s="47" t="s">
        <v>337</v>
      </c>
      <c r="B206" s="14">
        <v>2017</v>
      </c>
      <c r="C206" s="48">
        <v>26.237929656274979</v>
      </c>
    </row>
    <row r="207" spans="1:3">
      <c r="A207" s="47" t="s">
        <v>337</v>
      </c>
      <c r="B207" s="14">
        <v>2017</v>
      </c>
      <c r="C207" s="48">
        <v>38.49386861313868</v>
      </c>
    </row>
    <row r="208" spans="1:3">
      <c r="A208" s="47" t="s">
        <v>337</v>
      </c>
      <c r="B208" s="14">
        <v>2017</v>
      </c>
      <c r="C208" s="48">
        <v>67.383852917665862</v>
      </c>
    </row>
    <row r="209" spans="1:3">
      <c r="A209" s="47" t="s">
        <v>337</v>
      </c>
      <c r="B209" s="14">
        <v>2017</v>
      </c>
      <c r="C209" s="48">
        <v>73.123037612428462</v>
      </c>
    </row>
    <row r="210" spans="1:3">
      <c r="A210" s="47" t="s">
        <v>337</v>
      </c>
      <c r="B210" s="14">
        <v>2017</v>
      </c>
      <c r="C210" s="48">
        <v>48.195789473684215</v>
      </c>
    </row>
    <row r="211" spans="1:3">
      <c r="A211" s="47" t="s">
        <v>337</v>
      </c>
      <c r="B211" s="14">
        <v>2017</v>
      </c>
      <c r="C211" s="48">
        <v>54.522959183673471</v>
      </c>
    </row>
    <row r="212" spans="1:3">
      <c r="A212" s="47" t="s">
        <v>337</v>
      </c>
      <c r="B212" s="14">
        <v>2017</v>
      </c>
      <c r="C212" s="48">
        <v>49.193365307753794</v>
      </c>
    </row>
    <row r="213" spans="1:3">
      <c r="A213" s="47" t="s">
        <v>337</v>
      </c>
      <c r="B213" s="14">
        <v>2017</v>
      </c>
      <c r="C213" s="48">
        <v>38.30583941605839</v>
      </c>
    </row>
    <row r="214" spans="1:3">
      <c r="A214" s="47" t="s">
        <v>337</v>
      </c>
      <c r="B214" s="14">
        <v>2017</v>
      </c>
      <c r="C214" s="48">
        <v>46.930855315747394</v>
      </c>
    </row>
    <row r="215" spans="1:3">
      <c r="A215" s="47" t="s">
        <v>337</v>
      </c>
      <c r="B215" s="14">
        <v>2017</v>
      </c>
      <c r="C215" s="48">
        <v>51.000564759036138</v>
      </c>
    </row>
    <row r="216" spans="1:3">
      <c r="A216" s="47" t="s">
        <v>337</v>
      </c>
      <c r="B216" s="14">
        <v>2017</v>
      </c>
      <c r="C216" s="48">
        <v>51.8172063253012</v>
      </c>
    </row>
    <row r="217" spans="1:3">
      <c r="A217" s="47" t="s">
        <v>337</v>
      </c>
      <c r="B217" s="14">
        <v>2017</v>
      </c>
      <c r="C217" s="48">
        <v>13.541666666666666</v>
      </c>
    </row>
    <row r="218" spans="1:3">
      <c r="A218" s="47" t="s">
        <v>337</v>
      </c>
      <c r="B218" s="14">
        <v>2017</v>
      </c>
      <c r="C218" s="48">
        <v>13.541666666666666</v>
      </c>
    </row>
    <row r="219" spans="1:3">
      <c r="A219" s="47" t="s">
        <v>337</v>
      </c>
      <c r="B219" s="14">
        <v>2017</v>
      </c>
      <c r="C219" s="48">
        <v>14.958152173913046</v>
      </c>
    </row>
    <row r="220" spans="1:3">
      <c r="A220" s="47" t="s">
        <v>337</v>
      </c>
      <c r="B220" s="14">
        <v>2017</v>
      </c>
      <c r="C220" s="48">
        <v>55.368055555555557</v>
      </c>
    </row>
    <row r="221" spans="1:3">
      <c r="A221" s="47" t="s">
        <v>337</v>
      </c>
      <c r="B221" s="14">
        <v>2017</v>
      </c>
      <c r="C221" s="48">
        <v>116.29751712328768</v>
      </c>
    </row>
    <row r="222" spans="1:3">
      <c r="A222" s="47" t="s">
        <v>337</v>
      </c>
      <c r="B222" s="14">
        <v>2017</v>
      </c>
      <c r="C222" s="48">
        <v>45.563351498637601</v>
      </c>
    </row>
    <row r="223" spans="1:3">
      <c r="A223" s="47" t="s">
        <v>337</v>
      </c>
      <c r="B223" s="14">
        <v>2017</v>
      </c>
      <c r="C223" s="48">
        <v>10.37659742903457</v>
      </c>
    </row>
    <row r="224" spans="1:3">
      <c r="A224" s="47" t="s">
        <v>337</v>
      </c>
      <c r="B224" s="14">
        <v>2017</v>
      </c>
      <c r="C224" s="48">
        <v>24.242021276595747</v>
      </c>
    </row>
    <row r="225" spans="1:3">
      <c r="A225" s="47" t="s">
        <v>337</v>
      </c>
      <c r="B225" s="14">
        <v>2017</v>
      </c>
      <c r="C225" s="48">
        <v>38.981060606060609</v>
      </c>
    </row>
    <row r="226" spans="1:3">
      <c r="A226" s="47" t="s">
        <v>337</v>
      </c>
      <c r="B226" s="14">
        <v>2017</v>
      </c>
      <c r="C226" s="48">
        <v>77.231691919191917</v>
      </c>
    </row>
    <row r="227" spans="1:3">
      <c r="A227" s="47" t="s">
        <v>337</v>
      </c>
      <c r="B227" s="14">
        <v>2017</v>
      </c>
      <c r="C227" s="48">
        <v>34.434974747474747</v>
      </c>
    </row>
    <row r="228" spans="1:3">
      <c r="A228" s="47" t="s">
        <v>337</v>
      </c>
      <c r="B228" s="14">
        <v>2017</v>
      </c>
      <c r="C228" s="48">
        <v>42.698232323232325</v>
      </c>
    </row>
    <row r="229" spans="1:3">
      <c r="A229" s="47" t="s">
        <v>337</v>
      </c>
      <c r="B229" s="14">
        <v>2017</v>
      </c>
      <c r="C229" s="48">
        <v>3.6534772182254196</v>
      </c>
    </row>
    <row r="230" spans="1:3">
      <c r="A230" s="47" t="s">
        <v>337</v>
      </c>
      <c r="B230" s="14">
        <v>2017</v>
      </c>
      <c r="C230" s="48">
        <v>5.0785371702637887</v>
      </c>
    </row>
    <row r="231" spans="1:3">
      <c r="A231" s="47" t="s">
        <v>337</v>
      </c>
      <c r="B231" s="14">
        <v>2017</v>
      </c>
      <c r="C231" s="48">
        <v>5.0785371702637887</v>
      </c>
    </row>
    <row r="232" spans="1:3">
      <c r="A232" s="47" t="s">
        <v>337</v>
      </c>
      <c r="B232" s="14">
        <v>2017</v>
      </c>
      <c r="C232" s="48">
        <v>8.9278557114228452</v>
      </c>
    </row>
    <row r="233" spans="1:3">
      <c r="A233" s="47" t="s">
        <v>337</v>
      </c>
      <c r="B233" s="14">
        <v>2017</v>
      </c>
      <c r="C233" s="48">
        <v>125.32724252491695</v>
      </c>
    </row>
    <row r="234" spans="1:3">
      <c r="A234" s="47" t="s">
        <v>337</v>
      </c>
      <c r="B234" s="14">
        <v>2017</v>
      </c>
      <c r="C234" s="48">
        <v>0</v>
      </c>
    </row>
    <row r="235" spans="1:3">
      <c r="A235" s="47" t="s">
        <v>337</v>
      </c>
      <c r="B235" s="14">
        <v>2017</v>
      </c>
      <c r="C235" s="48">
        <v>53.082249674902464</v>
      </c>
    </row>
    <row r="236" spans="1:3">
      <c r="A236" s="47" t="s">
        <v>337</v>
      </c>
      <c r="B236" s="14">
        <v>2017</v>
      </c>
      <c r="C236" s="48">
        <v>64.943270481144339</v>
      </c>
    </row>
    <row r="237" spans="1:3">
      <c r="A237" s="47" t="s">
        <v>337</v>
      </c>
      <c r="B237" s="14">
        <v>2017</v>
      </c>
      <c r="C237" s="48">
        <v>40.422595190380761</v>
      </c>
    </row>
    <row r="238" spans="1:3">
      <c r="A238" s="47" t="s">
        <v>337</v>
      </c>
      <c r="B238" s="14">
        <v>2017</v>
      </c>
      <c r="C238" s="48">
        <v>139.46181977764775</v>
      </c>
    </row>
    <row r="239" spans="1:3">
      <c r="A239" s="47" t="s">
        <v>337</v>
      </c>
      <c r="B239" s="14">
        <v>2017</v>
      </c>
      <c r="C239" s="48">
        <v>53.186639549436791</v>
      </c>
    </row>
    <row r="240" spans="1:3">
      <c r="A240" s="47" t="s">
        <v>337</v>
      </c>
      <c r="B240" s="14">
        <v>2017</v>
      </c>
      <c r="C240" s="48">
        <v>126.04341680129242</v>
      </c>
    </row>
    <row r="241" spans="1:3">
      <c r="A241" s="47" t="s">
        <v>337</v>
      </c>
      <c r="B241" s="14">
        <v>2017</v>
      </c>
      <c r="C241" s="48">
        <v>13.795064377682403</v>
      </c>
    </row>
    <row r="242" spans="1:3">
      <c r="A242" s="47" t="s">
        <v>337</v>
      </c>
      <c r="B242" s="14">
        <v>2017</v>
      </c>
      <c r="C242" s="48">
        <v>36.530350438047556</v>
      </c>
    </row>
    <row r="243" spans="1:3">
      <c r="A243" s="47" t="s">
        <v>337</v>
      </c>
      <c r="B243" s="14">
        <v>2017</v>
      </c>
      <c r="C243" s="48">
        <v>54.228540772532192</v>
      </c>
    </row>
    <row r="244" spans="1:3">
      <c r="A244" s="47" t="s">
        <v>337</v>
      </c>
      <c r="B244" s="14">
        <v>2017</v>
      </c>
      <c r="C244" s="48">
        <v>58.231713426853709</v>
      </c>
    </row>
    <row r="245" spans="1:3">
      <c r="A245" s="47" t="s">
        <v>337</v>
      </c>
      <c r="B245" s="14">
        <v>2017</v>
      </c>
      <c r="C245" s="48">
        <v>128.50607142857143</v>
      </c>
    </row>
    <row r="246" spans="1:3">
      <c r="A246" s="47" t="s">
        <v>337</v>
      </c>
      <c r="B246" s="14">
        <v>2017</v>
      </c>
      <c r="C246" s="48">
        <v>4.3821603927986903</v>
      </c>
    </row>
    <row r="247" spans="1:3">
      <c r="A247" s="47" t="s">
        <v>337</v>
      </c>
      <c r="B247" s="14">
        <v>2017</v>
      </c>
      <c r="C247" s="48">
        <v>73.208737864077676</v>
      </c>
    </row>
    <row r="248" spans="1:3">
      <c r="A248" s="47" t="s">
        <v>337</v>
      </c>
      <c r="B248" s="14">
        <v>2017</v>
      </c>
      <c r="C248" s="48">
        <v>72.707634598411289</v>
      </c>
    </row>
    <row r="249" spans="1:3">
      <c r="A249" s="47" t="s">
        <v>337</v>
      </c>
      <c r="B249" s="14">
        <v>2017</v>
      </c>
      <c r="C249" s="48">
        <v>0</v>
      </c>
    </row>
    <row r="250" spans="1:3">
      <c r="A250" s="47" t="s">
        <v>337</v>
      </c>
      <c r="B250" s="14">
        <v>2017</v>
      </c>
      <c r="C250" s="48">
        <v>59.999590834697216</v>
      </c>
    </row>
    <row r="251" spans="1:3">
      <c r="A251" s="47" t="s">
        <v>337</v>
      </c>
      <c r="B251" s="14">
        <v>2018</v>
      </c>
      <c r="C251" s="48">
        <v>68.875</v>
      </c>
    </row>
    <row r="252" spans="1:3">
      <c r="A252" s="47" t="s">
        <v>337</v>
      </c>
      <c r="B252" s="14">
        <v>2018</v>
      </c>
      <c r="C252" s="48">
        <v>66.416932270916334</v>
      </c>
    </row>
    <row r="253" spans="1:3">
      <c r="A253" s="47" t="s">
        <v>337</v>
      </c>
      <c r="B253" s="14">
        <v>2018</v>
      </c>
      <c r="C253" s="48">
        <v>38.206292850146916</v>
      </c>
    </row>
    <row r="254" spans="1:3">
      <c r="A254" s="47" t="s">
        <v>337</v>
      </c>
      <c r="B254" s="14">
        <v>2018</v>
      </c>
      <c r="C254" s="48">
        <v>10.599902056807053</v>
      </c>
    </row>
    <row r="255" spans="1:3">
      <c r="A255" s="47" t="s">
        <v>337</v>
      </c>
      <c r="B255" s="14">
        <v>2018</v>
      </c>
      <c r="C255" s="48">
        <v>21.961557296767875</v>
      </c>
    </row>
    <row r="256" spans="1:3">
      <c r="A256" s="47" t="s">
        <v>337</v>
      </c>
      <c r="B256" s="14">
        <v>2018</v>
      </c>
      <c r="C256" s="48">
        <v>0</v>
      </c>
    </row>
    <row r="257" spans="1:3">
      <c r="A257" s="47" t="s">
        <v>337</v>
      </c>
      <c r="B257" s="14">
        <v>2018</v>
      </c>
      <c r="C257" s="48">
        <v>23.123670212765958</v>
      </c>
    </row>
    <row r="258" spans="1:3">
      <c r="A258" s="47" t="s">
        <v>337</v>
      </c>
      <c r="B258" s="14">
        <v>2018</v>
      </c>
      <c r="C258" s="48">
        <v>60.819121447028422</v>
      </c>
    </row>
    <row r="259" spans="1:3">
      <c r="A259" s="47" t="s">
        <v>337</v>
      </c>
      <c r="B259" s="14">
        <v>2018</v>
      </c>
      <c r="C259" s="48">
        <v>0</v>
      </c>
    </row>
    <row r="260" spans="1:3">
      <c r="A260" s="47" t="s">
        <v>337</v>
      </c>
      <c r="B260" s="14">
        <v>2018</v>
      </c>
      <c r="C260" s="48">
        <v>21.321103238866396</v>
      </c>
    </row>
    <row r="261" spans="1:3">
      <c r="A261" s="47" t="s">
        <v>337</v>
      </c>
      <c r="B261" s="14">
        <v>2018</v>
      </c>
      <c r="C261" s="48">
        <v>49.299873737373737</v>
      </c>
    </row>
    <row r="262" spans="1:3">
      <c r="A262" s="47" t="s">
        <v>337</v>
      </c>
      <c r="B262" s="14">
        <v>2018</v>
      </c>
      <c r="C262" s="48">
        <v>12.542682926829269</v>
      </c>
    </row>
    <row r="263" spans="1:3">
      <c r="A263" s="47" t="s">
        <v>337</v>
      </c>
      <c r="B263" s="14">
        <v>2018</v>
      </c>
      <c r="C263" s="48">
        <v>0</v>
      </c>
    </row>
    <row r="264" spans="1:3">
      <c r="A264" s="47" t="s">
        <v>337</v>
      </c>
      <c r="B264" s="14">
        <v>2018</v>
      </c>
      <c r="C264" s="48">
        <v>5.5060975609756095</v>
      </c>
    </row>
    <row r="265" spans="1:3">
      <c r="A265" s="47" t="s">
        <v>337</v>
      </c>
      <c r="B265" s="14">
        <v>2018</v>
      </c>
      <c r="C265" s="48">
        <v>0</v>
      </c>
    </row>
    <row r="266" spans="1:3">
      <c r="A266" s="47" t="s">
        <v>337</v>
      </c>
      <c r="B266" s="14">
        <v>2018</v>
      </c>
      <c r="C266" s="48">
        <v>1.4220779220779223</v>
      </c>
    </row>
    <row r="267" spans="1:3">
      <c r="A267" s="47" t="s">
        <v>337</v>
      </c>
      <c r="B267" s="14">
        <v>2018</v>
      </c>
      <c r="C267" s="48">
        <v>77.301033591731255</v>
      </c>
    </row>
    <row r="268" spans="1:3">
      <c r="A268" s="47" t="s">
        <v>337</v>
      </c>
      <c r="B268" s="14">
        <v>2018</v>
      </c>
      <c r="C268" s="48">
        <v>85.862212529738315</v>
      </c>
    </row>
    <row r="269" spans="1:3">
      <c r="A269" s="47" t="s">
        <v>337</v>
      </c>
      <c r="B269" s="14">
        <v>2018</v>
      </c>
      <c r="C269" s="48">
        <v>99.197028423772608</v>
      </c>
    </row>
    <row r="270" spans="1:3">
      <c r="A270" s="47" t="s">
        <v>337</v>
      </c>
      <c r="B270" s="14">
        <v>2018</v>
      </c>
      <c r="C270" s="48">
        <v>0</v>
      </c>
    </row>
    <row r="271" spans="1:3">
      <c r="A271" s="47" t="s">
        <v>337</v>
      </c>
      <c r="B271" s="14">
        <v>2018</v>
      </c>
      <c r="C271" s="48">
        <v>12.681690705128206</v>
      </c>
    </row>
    <row r="272" spans="1:3">
      <c r="A272" s="47" t="s">
        <v>337</v>
      </c>
      <c r="B272" s="14">
        <v>2018</v>
      </c>
      <c r="C272" s="48">
        <v>93.283122822299646</v>
      </c>
    </row>
    <row r="273" spans="1:3">
      <c r="A273" s="47" t="s">
        <v>337</v>
      </c>
      <c r="B273" s="14">
        <v>2018</v>
      </c>
      <c r="C273" s="48">
        <v>0</v>
      </c>
    </row>
    <row r="274" spans="1:3">
      <c r="A274" s="47" t="s">
        <v>337</v>
      </c>
      <c r="B274" s="14">
        <v>2018</v>
      </c>
      <c r="C274" s="48">
        <v>29.538521634615389</v>
      </c>
    </row>
    <row r="275" spans="1:3">
      <c r="A275" s="47" t="s">
        <v>337</v>
      </c>
      <c r="B275" s="14">
        <v>2018</v>
      </c>
      <c r="C275" s="48">
        <v>132.77317708333337</v>
      </c>
    </row>
    <row r="276" spans="1:3">
      <c r="A276" s="47" t="s">
        <v>337</v>
      </c>
      <c r="B276" s="14">
        <v>2018</v>
      </c>
      <c r="C276" s="48">
        <v>9.6728539156626496</v>
      </c>
    </row>
    <row r="277" spans="1:3">
      <c r="A277" s="47" t="s">
        <v>337</v>
      </c>
      <c r="B277" s="14">
        <v>2018</v>
      </c>
      <c r="C277" s="48">
        <v>46.400000000000006</v>
      </c>
    </row>
    <row r="278" spans="1:3">
      <c r="A278" s="47" t="s">
        <v>337</v>
      </c>
      <c r="B278" s="14">
        <v>2018</v>
      </c>
      <c r="C278" s="48">
        <v>41.694096601073348</v>
      </c>
    </row>
    <row r="279" spans="1:3">
      <c r="A279" s="47" t="s">
        <v>337</v>
      </c>
      <c r="B279" s="14">
        <v>2018</v>
      </c>
      <c r="C279" s="48">
        <v>68.726282051282055</v>
      </c>
    </row>
    <row r="280" spans="1:3">
      <c r="A280" s="47" t="s">
        <v>337</v>
      </c>
      <c r="B280" s="14">
        <v>2018</v>
      </c>
      <c r="C280" s="48">
        <v>57.843729967948725</v>
      </c>
    </row>
    <row r="281" spans="1:3">
      <c r="A281" s="47" t="s">
        <v>337</v>
      </c>
      <c r="B281" s="14">
        <v>2018</v>
      </c>
      <c r="C281" s="48">
        <v>101.50639022435898</v>
      </c>
    </row>
    <row r="282" spans="1:3">
      <c r="A282" s="47" t="s">
        <v>337</v>
      </c>
      <c r="B282" s="14">
        <v>2018</v>
      </c>
      <c r="C282" s="48">
        <v>89.897676282051293</v>
      </c>
    </row>
    <row r="283" spans="1:3">
      <c r="A283" s="47" t="s">
        <v>337</v>
      </c>
      <c r="B283" s="14">
        <v>2018</v>
      </c>
      <c r="C283" s="48">
        <v>37.426275992438562</v>
      </c>
    </row>
    <row r="284" spans="1:3">
      <c r="A284" s="47" t="s">
        <v>337</v>
      </c>
      <c r="B284" s="14">
        <v>2018</v>
      </c>
      <c r="C284" s="48">
        <v>14.994318181818182</v>
      </c>
    </row>
    <row r="285" spans="1:3">
      <c r="A285" s="47" t="s">
        <v>337</v>
      </c>
      <c r="B285" s="14">
        <v>2018</v>
      </c>
      <c r="C285" s="48">
        <v>88.629986933797923</v>
      </c>
    </row>
    <row r="286" spans="1:3">
      <c r="A286" s="47" t="s">
        <v>337</v>
      </c>
      <c r="B286" s="14">
        <v>2018</v>
      </c>
      <c r="C286" s="48">
        <v>0</v>
      </c>
    </row>
    <row r="287" spans="1:3">
      <c r="A287" s="47" t="s">
        <v>337</v>
      </c>
      <c r="B287" s="14">
        <v>2018</v>
      </c>
      <c r="C287" s="48">
        <v>35.739362980769236</v>
      </c>
    </row>
    <row r="288" spans="1:3">
      <c r="A288" s="47" t="s">
        <v>337</v>
      </c>
      <c r="B288" s="14">
        <v>2018</v>
      </c>
      <c r="C288" s="48">
        <v>85.196213942307693</v>
      </c>
    </row>
    <row r="289" spans="1:3">
      <c r="A289" s="47" t="s">
        <v>337</v>
      </c>
      <c r="B289" s="14">
        <v>2018</v>
      </c>
      <c r="C289" s="48">
        <v>20.187299679487182</v>
      </c>
    </row>
    <row r="290" spans="1:3">
      <c r="A290" s="47" t="s">
        <v>337</v>
      </c>
      <c r="B290" s="14">
        <v>2018</v>
      </c>
      <c r="C290" s="48">
        <v>95.541556291390719</v>
      </c>
    </row>
    <row r="291" spans="1:3">
      <c r="A291" s="47" t="s">
        <v>337</v>
      </c>
      <c r="B291" s="14">
        <v>2018</v>
      </c>
      <c r="C291" s="48">
        <v>4.364652317880795</v>
      </c>
    </row>
    <row r="292" spans="1:3">
      <c r="A292" s="47" t="s">
        <v>337</v>
      </c>
      <c r="B292" s="14">
        <v>2018</v>
      </c>
      <c r="C292" s="48">
        <v>8.0042067307692299</v>
      </c>
    </row>
    <row r="293" spans="1:3">
      <c r="A293" s="47" t="s">
        <v>337</v>
      </c>
      <c r="B293" s="14">
        <v>2018</v>
      </c>
      <c r="C293" s="48">
        <v>45.498978365384623</v>
      </c>
    </row>
    <row r="294" spans="1:3">
      <c r="A294" s="47" t="s">
        <v>337</v>
      </c>
      <c r="B294" s="14">
        <v>2018</v>
      </c>
      <c r="C294" s="48">
        <v>40.148291925465841</v>
      </c>
    </row>
    <row r="295" spans="1:3">
      <c r="A295" s="47" t="s">
        <v>337</v>
      </c>
      <c r="B295" s="14">
        <v>2018</v>
      </c>
      <c r="C295" s="48">
        <v>0</v>
      </c>
    </row>
    <row r="296" spans="1:3">
      <c r="A296" s="47" t="s">
        <v>337</v>
      </c>
      <c r="B296" s="14">
        <v>2018</v>
      </c>
      <c r="C296" s="48">
        <v>29.616928807947019</v>
      </c>
    </row>
    <row r="297" spans="1:3">
      <c r="A297" s="47" t="s">
        <v>337</v>
      </c>
      <c r="B297" s="14">
        <v>2018</v>
      </c>
      <c r="C297" s="48">
        <v>0</v>
      </c>
    </row>
    <row r="298" spans="1:3">
      <c r="A298" s="47" t="s">
        <v>337</v>
      </c>
      <c r="B298" s="14">
        <v>2018</v>
      </c>
      <c r="C298" s="48">
        <v>115.24482615894041</v>
      </c>
    </row>
    <row r="299" spans="1:3">
      <c r="A299" s="47" t="s">
        <v>337</v>
      </c>
      <c r="B299" s="14">
        <v>2018</v>
      </c>
      <c r="C299" s="48">
        <v>32.512626262626263</v>
      </c>
    </row>
    <row r="300" spans="1:3">
      <c r="A300" s="47" t="s">
        <v>337</v>
      </c>
      <c r="B300" s="14">
        <v>2018</v>
      </c>
      <c r="C300" s="48">
        <v>68.419823232323225</v>
      </c>
    </row>
    <row r="301" spans="1:3">
      <c r="A301" s="47" t="s">
        <v>337</v>
      </c>
      <c r="B301" s="14">
        <v>2018</v>
      </c>
      <c r="C301" s="48">
        <v>63.085858585858581</v>
      </c>
    </row>
    <row r="302" spans="1:3">
      <c r="A302" s="47" t="s">
        <v>337</v>
      </c>
      <c r="B302" s="14">
        <v>2018</v>
      </c>
      <c r="C302" s="48">
        <v>87.035984848484858</v>
      </c>
    </row>
    <row r="303" spans="1:3">
      <c r="A303" s="47" t="s">
        <v>337</v>
      </c>
      <c r="B303" s="14">
        <v>2018</v>
      </c>
      <c r="C303" s="48">
        <v>8.4635636057287282</v>
      </c>
    </row>
    <row r="304" spans="1:3">
      <c r="A304" s="47" t="s">
        <v>337</v>
      </c>
      <c r="B304" s="14">
        <v>2018</v>
      </c>
      <c r="C304" s="48">
        <v>9.321132596685084</v>
      </c>
    </row>
    <row r="305" spans="1:3">
      <c r="A305" s="47" t="s">
        <v>337</v>
      </c>
      <c r="B305" s="14">
        <v>2018</v>
      </c>
      <c r="C305" s="48">
        <v>81.949804113614093</v>
      </c>
    </row>
    <row r="306" spans="1:3">
      <c r="A306" s="47" t="s">
        <v>337</v>
      </c>
      <c r="B306" s="14">
        <v>2018</v>
      </c>
      <c r="C306" s="48">
        <v>74.421283255086081</v>
      </c>
    </row>
    <row r="307" spans="1:3">
      <c r="A307" s="47" t="s">
        <v>337</v>
      </c>
      <c r="B307" s="14">
        <v>2018</v>
      </c>
      <c r="C307" s="48">
        <v>34.566332752613242</v>
      </c>
    </row>
    <row r="308" spans="1:3">
      <c r="A308" s="47" t="s">
        <v>337</v>
      </c>
      <c r="B308" s="14">
        <v>2018</v>
      </c>
      <c r="C308" s="48">
        <v>30.103513971210837</v>
      </c>
    </row>
    <row r="309" spans="1:3">
      <c r="A309" s="47" t="s">
        <v>337</v>
      </c>
      <c r="B309" s="14">
        <v>2018</v>
      </c>
      <c r="C309" s="48">
        <v>119.67244556113903</v>
      </c>
    </row>
    <row r="310" spans="1:3">
      <c r="A310" s="47" t="s">
        <v>337</v>
      </c>
      <c r="B310" s="14">
        <v>2018</v>
      </c>
      <c r="C310" s="48">
        <v>0.15549542048293091</v>
      </c>
    </row>
    <row r="311" spans="1:3">
      <c r="A311" s="47" t="s">
        <v>337</v>
      </c>
      <c r="B311" s="14">
        <v>2018</v>
      </c>
      <c r="C311" s="48">
        <v>8.4712732919254652</v>
      </c>
    </row>
    <row r="312" spans="1:3">
      <c r="A312" s="47" t="s">
        <v>337</v>
      </c>
      <c r="B312" s="14">
        <v>2018</v>
      </c>
      <c r="C312" s="48">
        <v>62.256607824427476</v>
      </c>
    </row>
    <row r="313" spans="1:3">
      <c r="A313" s="47" t="s">
        <v>337</v>
      </c>
      <c r="B313" s="14">
        <v>2018</v>
      </c>
      <c r="C313" s="48">
        <v>110.57771946564885</v>
      </c>
    </row>
    <row r="314" spans="1:3">
      <c r="A314" s="47" t="s">
        <v>337</v>
      </c>
      <c r="B314" s="14">
        <v>2018</v>
      </c>
      <c r="C314" s="48">
        <v>20.448037466547724</v>
      </c>
    </row>
    <row r="315" spans="1:3">
      <c r="A315" s="47" t="s">
        <v>337</v>
      </c>
      <c r="B315" s="14">
        <v>2018</v>
      </c>
      <c r="C315" s="48">
        <v>9.6524505183788882</v>
      </c>
    </row>
    <row r="316" spans="1:3">
      <c r="A316" s="47" t="s">
        <v>337</v>
      </c>
      <c r="B316" s="14">
        <v>2018</v>
      </c>
      <c r="C316" s="48">
        <v>96.381060606060615</v>
      </c>
    </row>
    <row r="317" spans="1:3">
      <c r="A317" s="47" t="s">
        <v>337</v>
      </c>
      <c r="B317" s="14">
        <v>2018</v>
      </c>
      <c r="C317" s="48">
        <v>18.318244485294116</v>
      </c>
    </row>
    <row r="318" spans="1:3">
      <c r="A318" s="47" t="s">
        <v>337</v>
      </c>
      <c r="B318" s="14">
        <v>2018</v>
      </c>
      <c r="C318" s="48">
        <v>39.370859621451103</v>
      </c>
    </row>
    <row r="319" spans="1:3">
      <c r="A319" s="47" t="s">
        <v>337</v>
      </c>
      <c r="B319" s="14">
        <v>2018</v>
      </c>
      <c r="C319" s="48">
        <v>34.323552389705888</v>
      </c>
    </row>
    <row r="320" spans="1:3">
      <c r="A320" s="47" t="s">
        <v>337</v>
      </c>
      <c r="B320" s="14">
        <v>2018</v>
      </c>
      <c r="C320" s="48">
        <v>46.827767175572525</v>
      </c>
    </row>
    <row r="321" spans="1:3">
      <c r="A321" s="47" t="s">
        <v>337</v>
      </c>
      <c r="B321" s="14">
        <v>2018</v>
      </c>
      <c r="C321" s="48">
        <v>2.9105438931297711</v>
      </c>
    </row>
    <row r="322" spans="1:3">
      <c r="A322" s="47" t="s">
        <v>337</v>
      </c>
      <c r="B322" s="14">
        <v>2018</v>
      </c>
      <c r="C322" s="48">
        <v>37.564615384615387</v>
      </c>
    </row>
    <row r="323" spans="1:3">
      <c r="A323" s="47" t="s">
        <v>337</v>
      </c>
      <c r="B323" s="14">
        <v>2018</v>
      </c>
      <c r="C323" s="48">
        <v>0</v>
      </c>
    </row>
    <row r="324" spans="1:3">
      <c r="A324" s="47" t="s">
        <v>337</v>
      </c>
      <c r="B324" s="14">
        <v>2018</v>
      </c>
      <c r="C324" s="48">
        <v>0</v>
      </c>
    </row>
    <row r="325" spans="1:3">
      <c r="A325" s="47" t="s">
        <v>337</v>
      </c>
      <c r="B325" s="14">
        <v>2018</v>
      </c>
      <c r="C325" s="48">
        <v>2.7004419191919196</v>
      </c>
    </row>
    <row r="326" spans="1:3">
      <c r="A326" s="47" t="s">
        <v>337</v>
      </c>
      <c r="B326" s="14">
        <v>2018</v>
      </c>
      <c r="C326" s="48">
        <v>47.682692307692314</v>
      </c>
    </row>
    <row r="327" spans="1:3">
      <c r="A327" s="47" t="s">
        <v>337</v>
      </c>
      <c r="B327" s="14">
        <v>2018</v>
      </c>
      <c r="C327" s="48">
        <v>0</v>
      </c>
    </row>
    <row r="328" spans="1:3">
      <c r="A328" s="47" t="s">
        <v>337</v>
      </c>
      <c r="B328" s="14">
        <v>2018</v>
      </c>
      <c r="C328" s="48">
        <v>37.274611292962355</v>
      </c>
    </row>
    <row r="329" spans="1:3">
      <c r="A329" s="47" t="s">
        <v>337</v>
      </c>
      <c r="B329" s="14">
        <v>2018</v>
      </c>
      <c r="C329" s="48">
        <v>11.882952029520295</v>
      </c>
    </row>
    <row r="330" spans="1:3">
      <c r="A330" s="47" t="s">
        <v>337</v>
      </c>
      <c r="B330" s="14">
        <v>2018</v>
      </c>
      <c r="C330" s="48">
        <v>40.73560975609756</v>
      </c>
    </row>
    <row r="331" spans="1:3">
      <c r="A331" s="47" t="s">
        <v>337</v>
      </c>
      <c r="B331" s="14">
        <v>2018</v>
      </c>
      <c r="C331" s="48">
        <v>66.447804878048785</v>
      </c>
    </row>
    <row r="332" spans="1:3">
      <c r="A332" s="47" t="s">
        <v>337</v>
      </c>
      <c r="B332" s="14">
        <v>2018</v>
      </c>
      <c r="C332" s="48">
        <v>13.105175941080196</v>
      </c>
    </row>
    <row r="333" spans="1:3">
      <c r="A333" s="47" t="s">
        <v>337</v>
      </c>
      <c r="B333" s="14">
        <v>2018</v>
      </c>
      <c r="C333" s="48">
        <v>73.347804878048791</v>
      </c>
    </row>
    <row r="334" spans="1:3">
      <c r="A334" s="47" t="s">
        <v>337</v>
      </c>
      <c r="B334" s="14">
        <v>2018</v>
      </c>
      <c r="C334" s="48">
        <v>86.859983633387898</v>
      </c>
    </row>
    <row r="335" spans="1:3">
      <c r="A335" s="47" t="s">
        <v>337</v>
      </c>
      <c r="B335" s="14">
        <v>2018</v>
      </c>
      <c r="C335" s="48">
        <v>64.923488267148016</v>
      </c>
    </row>
    <row r="336" spans="1:3">
      <c r="A336" s="47" t="s">
        <v>337</v>
      </c>
      <c r="B336" s="14">
        <v>2018</v>
      </c>
      <c r="C336" s="48">
        <v>101.3564238952537</v>
      </c>
    </row>
    <row r="337" spans="1:3">
      <c r="A337" s="47" t="s">
        <v>337</v>
      </c>
      <c r="B337" s="14">
        <v>2018</v>
      </c>
      <c r="C337" s="48">
        <v>17.129760830324912</v>
      </c>
    </row>
    <row r="338" spans="1:3">
      <c r="A338" s="47" t="s">
        <v>337</v>
      </c>
      <c r="B338" s="14">
        <v>2018</v>
      </c>
      <c r="C338" s="48">
        <v>79.448526936026937</v>
      </c>
    </row>
    <row r="339" spans="1:3">
      <c r="A339" s="47" t="s">
        <v>337</v>
      </c>
      <c r="B339" s="14">
        <v>2018</v>
      </c>
      <c r="C339" s="48">
        <v>0</v>
      </c>
    </row>
    <row r="340" spans="1:3">
      <c r="A340" s="47" t="s">
        <v>337</v>
      </c>
      <c r="B340" s="14">
        <v>2018</v>
      </c>
      <c r="C340" s="48">
        <v>33.92756622516557</v>
      </c>
    </row>
    <row r="341" spans="1:3">
      <c r="A341" s="47" t="s">
        <v>337</v>
      </c>
      <c r="B341" s="14">
        <v>2018</v>
      </c>
      <c r="C341" s="48">
        <v>19.251893939393938</v>
      </c>
    </row>
    <row r="342" spans="1:3">
      <c r="A342" s="47" t="s">
        <v>337</v>
      </c>
      <c r="B342" s="14">
        <v>2018</v>
      </c>
      <c r="C342" s="48">
        <v>15.985844947735192</v>
      </c>
    </row>
    <row r="343" spans="1:3">
      <c r="A343" s="47" t="s">
        <v>337</v>
      </c>
      <c r="B343" s="14">
        <v>2018</v>
      </c>
      <c r="C343" s="48">
        <v>47.137626262626263</v>
      </c>
    </row>
    <row r="344" spans="1:3">
      <c r="A344" s="47" t="s">
        <v>337</v>
      </c>
      <c r="B344" s="14">
        <v>2018</v>
      </c>
      <c r="C344" s="48">
        <v>48.297348484848484</v>
      </c>
    </row>
    <row r="345" spans="1:3">
      <c r="A345" s="47" t="s">
        <v>337</v>
      </c>
      <c r="B345" s="14">
        <v>2018</v>
      </c>
      <c r="C345" s="48">
        <v>45.647009267059822</v>
      </c>
    </row>
    <row r="346" spans="1:3">
      <c r="A346" s="47" t="s">
        <v>337</v>
      </c>
      <c r="B346" s="14">
        <v>2018</v>
      </c>
      <c r="C346" s="48">
        <v>55.089015151515156</v>
      </c>
    </row>
    <row r="347" spans="1:3">
      <c r="A347" s="47" t="s">
        <v>337</v>
      </c>
      <c r="B347" s="14">
        <v>2018</v>
      </c>
      <c r="C347" s="48">
        <v>115.16983695652175</v>
      </c>
    </row>
    <row r="348" spans="1:3">
      <c r="A348" s="47" t="s">
        <v>337</v>
      </c>
      <c r="B348" s="14">
        <v>2018</v>
      </c>
      <c r="C348" s="48">
        <v>29.528593205574914</v>
      </c>
    </row>
    <row r="349" spans="1:3">
      <c r="A349" s="47" t="s">
        <v>337</v>
      </c>
      <c r="B349" s="14">
        <v>2018</v>
      </c>
      <c r="C349" s="48">
        <v>11.238661858974361</v>
      </c>
    </row>
    <row r="350" spans="1:3">
      <c r="A350" s="47" t="s">
        <v>337</v>
      </c>
      <c r="B350" s="14">
        <v>2018</v>
      </c>
      <c r="C350" s="48">
        <v>35.820652173913039</v>
      </c>
    </row>
    <row r="351" spans="1:3">
      <c r="A351" s="47" t="s">
        <v>337</v>
      </c>
      <c r="B351" s="14">
        <v>2018</v>
      </c>
      <c r="C351" s="48">
        <v>19.966266556291391</v>
      </c>
    </row>
    <row r="352" spans="1:3">
      <c r="A352" s="47" t="s">
        <v>337</v>
      </c>
      <c r="B352" s="14">
        <v>2018</v>
      </c>
      <c r="C352" s="48">
        <v>23.263321314102566</v>
      </c>
    </row>
    <row r="353" spans="1:3">
      <c r="A353" s="47" t="s">
        <v>337</v>
      </c>
      <c r="B353" s="14">
        <v>2018</v>
      </c>
      <c r="C353" s="48">
        <v>0</v>
      </c>
    </row>
    <row r="354" spans="1:3">
      <c r="A354" s="47" t="s">
        <v>337</v>
      </c>
      <c r="B354" s="14">
        <v>2018</v>
      </c>
      <c r="C354" s="48">
        <v>1.751192748091603</v>
      </c>
    </row>
    <row r="355" spans="1:3">
      <c r="A355" s="47" t="s">
        <v>337</v>
      </c>
      <c r="B355" s="14">
        <v>2018</v>
      </c>
      <c r="C355" s="48">
        <v>4.8830139372822297</v>
      </c>
    </row>
    <row r="356" spans="1:3">
      <c r="A356" s="47" t="s">
        <v>337</v>
      </c>
      <c r="B356" s="14">
        <v>2018</v>
      </c>
      <c r="C356" s="48">
        <v>19.792125317527521</v>
      </c>
    </row>
    <row r="357" spans="1:3">
      <c r="A357" s="47" t="s">
        <v>337</v>
      </c>
      <c r="B357" s="14">
        <v>2018</v>
      </c>
      <c r="C357" s="48">
        <v>4.9121963562753033</v>
      </c>
    </row>
    <row r="358" spans="1:3">
      <c r="A358" s="47" t="s">
        <v>337</v>
      </c>
      <c r="B358" s="14">
        <v>2018</v>
      </c>
      <c r="C358" s="48">
        <v>0</v>
      </c>
    </row>
    <row r="359" spans="1:3">
      <c r="A359" s="47" t="s">
        <v>337</v>
      </c>
      <c r="B359" s="14">
        <v>2018</v>
      </c>
      <c r="C359" s="48">
        <v>0</v>
      </c>
    </row>
    <row r="360" spans="1:3">
      <c r="A360" s="47" t="s">
        <v>337</v>
      </c>
      <c r="B360" s="14">
        <v>2018</v>
      </c>
      <c r="C360" s="48">
        <v>0</v>
      </c>
    </row>
    <row r="361" spans="1:3">
      <c r="A361" s="47" t="s">
        <v>337</v>
      </c>
      <c r="B361" s="14">
        <v>2018</v>
      </c>
      <c r="C361" s="48">
        <v>14.220572916666667</v>
      </c>
    </row>
    <row r="362" spans="1:3">
      <c r="A362" s="47" t="s">
        <v>337</v>
      </c>
      <c r="B362" s="14">
        <v>2018</v>
      </c>
      <c r="C362" s="48">
        <v>33.652664262820515</v>
      </c>
    </row>
    <row r="363" spans="1:3">
      <c r="A363" s="47" t="s">
        <v>337</v>
      </c>
      <c r="B363" s="14">
        <v>2018</v>
      </c>
      <c r="C363" s="48">
        <v>20.656109775641028</v>
      </c>
    </row>
    <row r="364" spans="1:3">
      <c r="A364" s="47" t="s">
        <v>337</v>
      </c>
      <c r="B364" s="14">
        <v>2018</v>
      </c>
      <c r="C364" s="48">
        <v>31.963153310104531</v>
      </c>
    </row>
    <row r="365" spans="1:3">
      <c r="A365" s="47" t="s">
        <v>337</v>
      </c>
      <c r="B365" s="14">
        <v>2018</v>
      </c>
      <c r="C365" s="48">
        <v>17.508174386920981</v>
      </c>
    </row>
    <row r="366" spans="1:3">
      <c r="A366" s="47" t="s">
        <v>337</v>
      </c>
      <c r="B366" s="14">
        <v>2018</v>
      </c>
      <c r="C366" s="48">
        <v>5.4572516025641029</v>
      </c>
    </row>
    <row r="367" spans="1:3">
      <c r="A367" s="47" t="s">
        <v>337</v>
      </c>
      <c r="B367" s="14">
        <v>2018</v>
      </c>
      <c r="C367" s="48">
        <v>27.652028145695361</v>
      </c>
    </row>
    <row r="368" spans="1:3">
      <c r="A368" s="47" t="s">
        <v>337</v>
      </c>
      <c r="B368" s="14">
        <v>2018</v>
      </c>
      <c r="C368" s="48">
        <v>39.546874999999993</v>
      </c>
    </row>
    <row r="369" spans="1:3">
      <c r="A369" s="47" t="s">
        <v>337</v>
      </c>
      <c r="B369" s="14">
        <v>2018</v>
      </c>
      <c r="C369" s="48">
        <v>0</v>
      </c>
    </row>
    <row r="370" spans="1:3">
      <c r="A370" s="47" t="s">
        <v>337</v>
      </c>
      <c r="B370" s="14">
        <v>2018</v>
      </c>
      <c r="C370" s="48">
        <v>20.992127862595421</v>
      </c>
    </row>
    <row r="371" spans="1:3">
      <c r="A371" s="47" t="s">
        <v>337</v>
      </c>
      <c r="B371" s="14">
        <v>2018</v>
      </c>
      <c r="C371" s="48">
        <v>0</v>
      </c>
    </row>
    <row r="372" spans="1:3">
      <c r="A372" s="47" t="s">
        <v>337</v>
      </c>
      <c r="B372" s="14">
        <v>2018</v>
      </c>
      <c r="C372" s="48">
        <v>13.463258164852256</v>
      </c>
    </row>
    <row r="373" spans="1:3">
      <c r="A373" s="47" t="s">
        <v>337</v>
      </c>
      <c r="B373" s="14">
        <v>2018</v>
      </c>
      <c r="C373" s="48">
        <v>5.5096153846153841</v>
      </c>
    </row>
    <row r="374" spans="1:3">
      <c r="A374" s="47" t="s">
        <v>337</v>
      </c>
      <c r="B374" s="14">
        <v>2018</v>
      </c>
      <c r="C374" s="48">
        <v>2.2578868302453681</v>
      </c>
    </row>
    <row r="375" spans="1:3">
      <c r="A375" s="47" t="s">
        <v>337</v>
      </c>
      <c r="B375" s="14">
        <v>2018</v>
      </c>
      <c r="C375" s="48">
        <v>0</v>
      </c>
    </row>
    <row r="376" spans="1:3">
      <c r="A376" s="47" t="s">
        <v>337</v>
      </c>
      <c r="B376" s="14">
        <v>2018</v>
      </c>
      <c r="C376" s="48">
        <v>26.317543227665706</v>
      </c>
    </row>
    <row r="377" spans="1:3">
      <c r="A377" s="47" t="s">
        <v>337</v>
      </c>
      <c r="B377" s="14">
        <v>2018</v>
      </c>
      <c r="C377" s="48">
        <v>4.4435428176795577</v>
      </c>
    </row>
    <row r="378" spans="1:3">
      <c r="A378" s="47" t="s">
        <v>337</v>
      </c>
      <c r="B378" s="14">
        <v>2018</v>
      </c>
      <c r="C378" s="48">
        <v>26.11750788643533</v>
      </c>
    </row>
    <row r="379" spans="1:3">
      <c r="A379" s="47" t="s">
        <v>337</v>
      </c>
      <c r="B379" s="14">
        <v>2018</v>
      </c>
      <c r="C379" s="48">
        <v>44.44991289198606</v>
      </c>
    </row>
    <row r="380" spans="1:3">
      <c r="A380" s="47" t="s">
        <v>337</v>
      </c>
      <c r="B380" s="14">
        <v>2018</v>
      </c>
      <c r="C380" s="48">
        <v>64.55113636363636</v>
      </c>
    </row>
    <row r="381" spans="1:3">
      <c r="A381" s="47" t="s">
        <v>337</v>
      </c>
      <c r="B381" s="14">
        <v>2018</v>
      </c>
      <c r="C381" s="48">
        <v>20.915211397058826</v>
      </c>
    </row>
    <row r="382" spans="1:3">
      <c r="A382" s="47" t="s">
        <v>337</v>
      </c>
      <c r="B382" s="14">
        <v>2018</v>
      </c>
      <c r="C382" s="48">
        <v>98.079684942716867</v>
      </c>
    </row>
    <row r="383" spans="1:3">
      <c r="A383" s="47" t="s">
        <v>337</v>
      </c>
      <c r="B383" s="14">
        <v>2018</v>
      </c>
      <c r="C383" s="48">
        <v>48.146994773519168</v>
      </c>
    </row>
    <row r="384" spans="1:3">
      <c r="A384" s="47" t="s">
        <v>337</v>
      </c>
      <c r="B384" s="14">
        <v>2018</v>
      </c>
      <c r="C384" s="48">
        <v>41.695736434108532</v>
      </c>
    </row>
    <row r="385" spans="1:3">
      <c r="A385" s="47" t="s">
        <v>337</v>
      </c>
      <c r="B385" s="14">
        <v>2018</v>
      </c>
      <c r="C385" s="48">
        <v>31.214750409165305</v>
      </c>
    </row>
    <row r="386" spans="1:3">
      <c r="A386" s="47" t="s">
        <v>337</v>
      </c>
      <c r="B386" s="14">
        <v>2018</v>
      </c>
      <c r="C386" s="48">
        <v>65.496359223300971</v>
      </c>
    </row>
    <row r="387" spans="1:3">
      <c r="A387" s="47" t="s">
        <v>337</v>
      </c>
      <c r="B387" s="14">
        <v>2018</v>
      </c>
      <c r="C387" s="48">
        <v>20.527113970588236</v>
      </c>
    </row>
    <row r="388" spans="1:3">
      <c r="A388" s="47" t="s">
        <v>337</v>
      </c>
      <c r="B388" s="14">
        <v>2018</v>
      </c>
      <c r="C388" s="48">
        <v>7.4288403614457827</v>
      </c>
    </row>
    <row r="389" spans="1:3">
      <c r="A389" s="47" t="s">
        <v>337</v>
      </c>
      <c r="B389" s="14">
        <v>2018</v>
      </c>
      <c r="C389" s="48">
        <v>18.619208087615839</v>
      </c>
    </row>
    <row r="390" spans="1:3">
      <c r="A390" s="47" t="s">
        <v>337</v>
      </c>
      <c r="B390" s="14">
        <v>2018</v>
      </c>
      <c r="C390" s="48">
        <v>65.019102373887236</v>
      </c>
    </row>
    <row r="391" spans="1:3">
      <c r="A391" s="47" t="s">
        <v>337</v>
      </c>
      <c r="B391" s="14">
        <v>2018</v>
      </c>
      <c r="C391" s="48">
        <v>13.671961325966848</v>
      </c>
    </row>
    <row r="392" spans="1:3">
      <c r="A392" s="47" t="s">
        <v>337</v>
      </c>
      <c r="B392" s="14">
        <v>2018</v>
      </c>
      <c r="C392" s="48">
        <v>5.6889373513084855</v>
      </c>
    </row>
    <row r="393" spans="1:3">
      <c r="A393" s="47" t="s">
        <v>337</v>
      </c>
      <c r="B393" s="14">
        <v>2018</v>
      </c>
      <c r="C393" s="48">
        <v>7.8877874702616975</v>
      </c>
    </row>
    <row r="394" spans="1:3">
      <c r="A394" s="47" t="s">
        <v>337</v>
      </c>
      <c r="B394" s="14">
        <v>2018</v>
      </c>
      <c r="C394" s="48">
        <v>2.5298187022900764</v>
      </c>
    </row>
    <row r="395" spans="1:3">
      <c r="A395" s="47" t="s">
        <v>337</v>
      </c>
      <c r="B395" s="14">
        <v>2018</v>
      </c>
      <c r="C395" s="48">
        <v>2.844171292624901</v>
      </c>
    </row>
    <row r="396" spans="1:3">
      <c r="A396" s="47" t="s">
        <v>337</v>
      </c>
      <c r="B396" s="14">
        <v>2018</v>
      </c>
      <c r="C396" s="48">
        <v>3.8778747026169711</v>
      </c>
    </row>
    <row r="397" spans="1:3">
      <c r="A397" s="47" t="s">
        <v>337</v>
      </c>
      <c r="B397" s="14">
        <v>2018</v>
      </c>
      <c r="C397" s="48">
        <v>0</v>
      </c>
    </row>
    <row r="398" spans="1:3">
      <c r="A398" s="47" t="s">
        <v>337</v>
      </c>
      <c r="B398" s="14">
        <v>2018</v>
      </c>
      <c r="C398" s="48">
        <v>0</v>
      </c>
    </row>
    <row r="399" spans="1:3">
      <c r="A399" s="47" t="s">
        <v>337</v>
      </c>
      <c r="B399" s="14">
        <v>2018</v>
      </c>
      <c r="C399" s="48">
        <v>0</v>
      </c>
    </row>
    <row r="400" spans="1:3">
      <c r="A400" s="47" t="s">
        <v>337</v>
      </c>
      <c r="B400" s="14">
        <v>2018</v>
      </c>
      <c r="C400" s="48">
        <v>0</v>
      </c>
    </row>
    <row r="401" spans="1:3">
      <c r="A401" s="47" t="s">
        <v>337</v>
      </c>
      <c r="B401" s="14">
        <v>2018</v>
      </c>
      <c r="C401" s="48">
        <v>0</v>
      </c>
    </row>
    <row r="402" spans="1:3">
      <c r="A402" s="47" t="s">
        <v>337</v>
      </c>
      <c r="B402" s="14">
        <v>2018</v>
      </c>
      <c r="C402" s="48">
        <v>0</v>
      </c>
    </row>
    <row r="403" spans="1:3">
      <c r="A403" s="47" t="s">
        <v>337</v>
      </c>
      <c r="B403" s="14">
        <v>2018</v>
      </c>
      <c r="C403" s="48">
        <v>37.066992187499999</v>
      </c>
    </row>
    <row r="404" spans="1:3">
      <c r="A404" s="47" t="s">
        <v>337</v>
      </c>
      <c r="B404" s="14">
        <v>2018</v>
      </c>
      <c r="C404" s="48">
        <v>110.55416666666666</v>
      </c>
    </row>
    <row r="405" spans="1:3">
      <c r="A405" s="47" t="s">
        <v>337</v>
      </c>
      <c r="B405" s="14">
        <v>2018</v>
      </c>
      <c r="C405" s="48">
        <v>95.349953401677553</v>
      </c>
    </row>
    <row r="406" spans="1:3">
      <c r="A406" s="47" t="s">
        <v>337</v>
      </c>
      <c r="B406" s="14">
        <v>2018</v>
      </c>
      <c r="C406" s="48">
        <v>27.674414062500002</v>
      </c>
    </row>
    <row r="407" spans="1:3">
      <c r="A407" s="47" t="s">
        <v>337</v>
      </c>
      <c r="B407" s="14">
        <v>2018</v>
      </c>
      <c r="C407" s="48">
        <v>128.5095</v>
      </c>
    </row>
    <row r="408" spans="1:3">
      <c r="A408" s="47" t="s">
        <v>337</v>
      </c>
      <c r="B408" s="14">
        <v>2018</v>
      </c>
      <c r="C408" s="48">
        <v>18.960156250000001</v>
      </c>
    </row>
    <row r="409" spans="1:3">
      <c r="A409" s="47" t="s">
        <v>337</v>
      </c>
      <c r="B409" s="14">
        <v>2018</v>
      </c>
      <c r="C409" s="48">
        <v>105.05529225908373</v>
      </c>
    </row>
    <row r="410" spans="1:3">
      <c r="A410" s="47" t="s">
        <v>337</v>
      </c>
      <c r="B410" s="14">
        <v>2018</v>
      </c>
      <c r="C410" s="48">
        <v>66.08172131147542</v>
      </c>
    </row>
    <row r="411" spans="1:3">
      <c r="A411" s="47" t="s">
        <v>337</v>
      </c>
      <c r="B411" s="14">
        <v>2018</v>
      </c>
      <c r="C411" s="48">
        <v>86.950819672131161</v>
      </c>
    </row>
    <row r="412" spans="1:3">
      <c r="A412" s="47" t="s">
        <v>337</v>
      </c>
      <c r="B412" s="14">
        <v>2018</v>
      </c>
      <c r="C412" s="48">
        <v>8.0103102906520043</v>
      </c>
    </row>
    <row r="413" spans="1:3">
      <c r="A413" s="47" t="s">
        <v>337</v>
      </c>
      <c r="B413" s="14">
        <v>2018</v>
      </c>
      <c r="C413" s="48">
        <v>0</v>
      </c>
    </row>
    <row r="414" spans="1:3">
      <c r="A414" s="47" t="s">
        <v>337</v>
      </c>
      <c r="B414" s="14">
        <v>2018</v>
      </c>
      <c r="C414" s="48">
        <v>82.445681818181811</v>
      </c>
    </row>
    <row r="415" spans="1:3">
      <c r="A415" s="47" t="s">
        <v>337</v>
      </c>
      <c r="B415" s="14">
        <v>2018</v>
      </c>
      <c r="C415" s="48">
        <v>97.796850649350645</v>
      </c>
    </row>
    <row r="416" spans="1:3">
      <c r="A416" s="47" t="s">
        <v>337</v>
      </c>
      <c r="B416" s="14">
        <v>2018</v>
      </c>
      <c r="C416" s="48">
        <v>28.464527559055117</v>
      </c>
    </row>
    <row r="417" spans="1:3">
      <c r="A417" s="47" t="s">
        <v>337</v>
      </c>
      <c r="B417" s="14">
        <v>2018</v>
      </c>
      <c r="C417" s="48">
        <v>94.577699999999993</v>
      </c>
    </row>
    <row r="418" spans="1:3">
      <c r="A418" s="47" t="s">
        <v>337</v>
      </c>
      <c r="B418" s="14">
        <v>2018</v>
      </c>
      <c r="C418" s="48">
        <v>0</v>
      </c>
    </row>
    <row r="419" spans="1:3">
      <c r="A419" s="47" t="s">
        <v>337</v>
      </c>
      <c r="B419" s="14">
        <v>2018</v>
      </c>
      <c r="C419" s="48">
        <v>0</v>
      </c>
    </row>
    <row r="420" spans="1:3">
      <c r="A420" s="47" t="s">
        <v>337</v>
      </c>
      <c r="B420" s="14">
        <v>2018</v>
      </c>
      <c r="C420" s="48">
        <v>97.362577160493828</v>
      </c>
    </row>
    <row r="421" spans="1:3">
      <c r="A421" s="47" t="s">
        <v>337</v>
      </c>
      <c r="B421" s="14">
        <v>2018</v>
      </c>
      <c r="C421" s="48">
        <v>71.58359999999999</v>
      </c>
    </row>
    <row r="422" spans="1:3">
      <c r="A422" s="47" t="s">
        <v>337</v>
      </c>
      <c r="B422" s="14">
        <v>2018</v>
      </c>
      <c r="C422" s="48">
        <v>0</v>
      </c>
    </row>
    <row r="423" spans="1:3">
      <c r="A423" s="47" t="s">
        <v>337</v>
      </c>
      <c r="B423" s="14">
        <v>2018</v>
      </c>
      <c r="C423" s="48">
        <v>0</v>
      </c>
    </row>
    <row r="424" spans="1:3">
      <c r="A424" s="47" t="s">
        <v>337</v>
      </c>
      <c r="B424" s="14">
        <v>2018</v>
      </c>
      <c r="C424" s="48">
        <v>0</v>
      </c>
    </row>
    <row r="425" spans="1:3">
      <c r="A425" s="47" t="s">
        <v>337</v>
      </c>
      <c r="B425" s="14">
        <v>2018</v>
      </c>
      <c r="C425" s="48">
        <v>9.5332601351351354</v>
      </c>
    </row>
    <row r="426" spans="1:3">
      <c r="A426" s="47" t="s">
        <v>337</v>
      </c>
      <c r="B426" s="14">
        <v>2018</v>
      </c>
      <c r="C426" s="48">
        <v>53.889733333333332</v>
      </c>
    </row>
    <row r="427" spans="1:3">
      <c r="A427" s="47" t="s">
        <v>337</v>
      </c>
      <c r="B427" s="14">
        <v>2018</v>
      </c>
      <c r="C427" s="48">
        <v>46.355384615384615</v>
      </c>
    </row>
    <row r="428" spans="1:3">
      <c r="A428" s="47" t="s">
        <v>337</v>
      </c>
      <c r="B428" s="14">
        <v>2018</v>
      </c>
      <c r="C428" s="48">
        <v>1.4351704545454544</v>
      </c>
    </row>
    <row r="429" spans="1:3">
      <c r="A429" s="47" t="s">
        <v>337</v>
      </c>
      <c r="B429" s="14">
        <v>2018</v>
      </c>
      <c r="C429" s="48">
        <v>75.694869402985077</v>
      </c>
    </row>
    <row r="430" spans="1:3">
      <c r="A430" s="47" t="s">
        <v>337</v>
      </c>
      <c r="B430" s="14">
        <v>2018</v>
      </c>
      <c r="C430" s="48">
        <v>79.566333333333333</v>
      </c>
    </row>
    <row r="431" spans="1:3">
      <c r="A431" s="47" t="s">
        <v>337</v>
      </c>
      <c r="B431" s="14">
        <v>2018</v>
      </c>
      <c r="C431" s="48">
        <v>73.022564935064921</v>
      </c>
    </row>
    <row r="432" spans="1:3">
      <c r="A432" s="47" t="s">
        <v>337</v>
      </c>
      <c r="B432" s="14">
        <v>2018</v>
      </c>
      <c r="C432" s="48">
        <v>88.07714285714286</v>
      </c>
    </row>
    <row r="433" spans="1:3">
      <c r="A433" s="47" t="s">
        <v>337</v>
      </c>
      <c r="B433" s="14">
        <v>2018</v>
      </c>
      <c r="C433" s="48">
        <v>132.41692164179105</v>
      </c>
    </row>
    <row r="434" spans="1:3">
      <c r="A434" s="47" t="s">
        <v>337</v>
      </c>
      <c r="B434" s="14">
        <v>2018</v>
      </c>
      <c r="C434" s="48">
        <v>73.687072784810127</v>
      </c>
    </row>
    <row r="435" spans="1:3">
      <c r="A435" s="47" t="s">
        <v>337</v>
      </c>
      <c r="B435" s="14">
        <v>2018</v>
      </c>
      <c r="C435" s="48">
        <v>82.301999999999992</v>
      </c>
    </row>
    <row r="436" spans="1:3">
      <c r="A436" s="47" t="s">
        <v>337</v>
      </c>
      <c r="B436" s="14">
        <v>2018</v>
      </c>
      <c r="C436" s="48">
        <v>3.9058166666666665</v>
      </c>
    </row>
    <row r="437" spans="1:3">
      <c r="A437" s="47" t="s">
        <v>337</v>
      </c>
      <c r="B437" s="14">
        <v>2018</v>
      </c>
      <c r="C437" s="48">
        <v>142.68703358208955</v>
      </c>
    </row>
    <row r="438" spans="1:3">
      <c r="A438" s="47" t="s">
        <v>337</v>
      </c>
      <c r="B438" s="14">
        <v>2018</v>
      </c>
      <c r="C438" s="48">
        <v>23.747023809523807</v>
      </c>
    </row>
    <row r="439" spans="1:3">
      <c r="A439" s="47" t="s">
        <v>337</v>
      </c>
      <c r="B439" s="14">
        <v>2018</v>
      </c>
      <c r="C439" s="48">
        <v>60.877868852459017</v>
      </c>
    </row>
    <row r="440" spans="1:3">
      <c r="A440" s="47" t="s">
        <v>337</v>
      </c>
      <c r="B440" s="14">
        <v>2018</v>
      </c>
      <c r="C440" s="48">
        <v>0</v>
      </c>
    </row>
    <row r="441" spans="1:3">
      <c r="A441" s="47" t="s">
        <v>337</v>
      </c>
      <c r="B441" s="14">
        <v>2018</v>
      </c>
      <c r="C441" s="48">
        <v>3</v>
      </c>
    </row>
    <row r="442" spans="1:3">
      <c r="A442" s="47" t="s">
        <v>337</v>
      </c>
      <c r="B442" s="14">
        <v>2018</v>
      </c>
      <c r="C442" s="48">
        <v>68.28256227758007</v>
      </c>
    </row>
    <row r="443" spans="1:3">
      <c r="A443" s="47" t="s">
        <v>337</v>
      </c>
      <c r="B443" s="14">
        <v>2018</v>
      </c>
      <c r="C443" s="48">
        <v>0</v>
      </c>
    </row>
    <row r="444" spans="1:3">
      <c r="A444" s="47" t="s">
        <v>337</v>
      </c>
      <c r="B444" s="14">
        <v>2018</v>
      </c>
      <c r="C444" s="48">
        <v>18.946782178217823</v>
      </c>
    </row>
    <row r="445" spans="1:3">
      <c r="A445" s="47" t="s">
        <v>337</v>
      </c>
      <c r="B445" s="14">
        <v>2018</v>
      </c>
      <c r="C445" s="48">
        <v>0</v>
      </c>
    </row>
    <row r="446" spans="1:3">
      <c r="A446" s="47" t="s">
        <v>337</v>
      </c>
      <c r="B446" s="14">
        <v>2018</v>
      </c>
      <c r="C446" s="48">
        <v>20.834766763848396</v>
      </c>
    </row>
    <row r="447" spans="1:3">
      <c r="A447" s="47" t="s">
        <v>337</v>
      </c>
      <c r="B447" s="14">
        <v>2018</v>
      </c>
      <c r="C447" s="48">
        <v>37.679051507537686</v>
      </c>
    </row>
    <row r="448" spans="1:3">
      <c r="A448" s="47" t="s">
        <v>337</v>
      </c>
      <c r="B448" s="14">
        <v>2018</v>
      </c>
      <c r="C448" s="48">
        <v>54.418859329446057</v>
      </c>
    </row>
    <row r="449" spans="1:3">
      <c r="A449" s="47" t="s">
        <v>337</v>
      </c>
      <c r="B449" s="14">
        <v>2018</v>
      </c>
      <c r="C449" s="48">
        <v>60.733002832861189</v>
      </c>
    </row>
    <row r="450" spans="1:3">
      <c r="A450" s="47" t="s">
        <v>337</v>
      </c>
      <c r="B450" s="14">
        <v>2018</v>
      </c>
      <c r="C450" s="48">
        <v>91.502124645892351</v>
      </c>
    </row>
    <row r="451" spans="1:3">
      <c r="A451" s="47" t="s">
        <v>337</v>
      </c>
      <c r="B451" s="14">
        <v>2018</v>
      </c>
      <c r="C451" s="48">
        <v>104.29948979591836</v>
      </c>
    </row>
    <row r="452" spans="1:3">
      <c r="A452" s="47" t="s">
        <v>337</v>
      </c>
      <c r="B452" s="14">
        <v>2018</v>
      </c>
      <c r="C452" s="48">
        <v>91.575878594249204</v>
      </c>
    </row>
    <row r="453" spans="1:3">
      <c r="A453" s="47" t="s">
        <v>337</v>
      </c>
      <c r="B453" s="14">
        <v>2018</v>
      </c>
      <c r="C453" s="48">
        <v>62.440828402366868</v>
      </c>
    </row>
    <row r="454" spans="1:3">
      <c r="A454" s="47" t="s">
        <v>337</v>
      </c>
      <c r="B454" s="14">
        <v>2018</v>
      </c>
      <c r="C454" s="48">
        <v>0</v>
      </c>
    </row>
    <row r="455" spans="1:3">
      <c r="A455" s="47" t="s">
        <v>337</v>
      </c>
      <c r="B455" s="14">
        <v>2018</v>
      </c>
      <c r="C455" s="48">
        <v>33.781004901960785</v>
      </c>
    </row>
    <row r="456" spans="1:3">
      <c r="A456" s="47" t="s">
        <v>337</v>
      </c>
      <c r="B456" s="14">
        <v>2018</v>
      </c>
      <c r="C456" s="48">
        <v>50.088602941176475</v>
      </c>
    </row>
    <row r="457" spans="1:3">
      <c r="A457" s="47" t="s">
        <v>337</v>
      </c>
      <c r="B457" s="14">
        <v>2018</v>
      </c>
      <c r="C457" s="48">
        <v>110.49197010869565</v>
      </c>
    </row>
    <row r="458" spans="1:3">
      <c r="A458" s="47" t="s">
        <v>337</v>
      </c>
      <c r="B458" s="14">
        <v>2018</v>
      </c>
      <c r="C458" s="48">
        <v>0</v>
      </c>
    </row>
    <row r="459" spans="1:3">
      <c r="A459" s="47" t="s">
        <v>337</v>
      </c>
      <c r="B459" s="14">
        <v>2018</v>
      </c>
      <c r="C459" s="48">
        <v>0</v>
      </c>
    </row>
    <row r="460" spans="1:3">
      <c r="A460" s="47" t="s">
        <v>337</v>
      </c>
      <c r="B460" s="14">
        <v>2018</v>
      </c>
      <c r="C460" s="48">
        <v>41.70558312655087</v>
      </c>
    </row>
    <row r="461" spans="1:3">
      <c r="A461" s="47" t="s">
        <v>337</v>
      </c>
      <c r="B461" s="14">
        <v>2018</v>
      </c>
      <c r="C461" s="48">
        <v>47.824754901960787</v>
      </c>
    </row>
    <row r="462" spans="1:3">
      <c r="A462" s="47" t="s">
        <v>337</v>
      </c>
      <c r="B462" s="14">
        <v>2018</v>
      </c>
      <c r="C462" s="48">
        <v>0</v>
      </c>
    </row>
    <row r="463" spans="1:3">
      <c r="A463" s="47" t="s">
        <v>337</v>
      </c>
      <c r="B463" s="14">
        <v>2018</v>
      </c>
      <c r="C463" s="48">
        <v>62.737758224942617</v>
      </c>
    </row>
    <row r="464" spans="1:3">
      <c r="A464" s="47" t="s">
        <v>337</v>
      </c>
      <c r="B464" s="14">
        <v>2018</v>
      </c>
      <c r="C464" s="48">
        <v>40.624877450980392</v>
      </c>
    </row>
    <row r="465" spans="1:3">
      <c r="A465" s="47" t="s">
        <v>337</v>
      </c>
      <c r="B465" s="14">
        <v>2018</v>
      </c>
      <c r="C465" s="48">
        <v>93.172032693674481</v>
      </c>
    </row>
    <row r="466" spans="1:3">
      <c r="A466" s="47" t="s">
        <v>337</v>
      </c>
      <c r="B466" s="14">
        <v>2018</v>
      </c>
      <c r="C466" s="48">
        <v>10.170714285714284</v>
      </c>
    </row>
    <row r="467" spans="1:3">
      <c r="A467" s="47" t="s">
        <v>337</v>
      </c>
      <c r="B467" s="14">
        <v>2018</v>
      </c>
      <c r="C467" s="48">
        <v>46.678646441073518</v>
      </c>
    </row>
    <row r="468" spans="1:3">
      <c r="A468" s="47" t="s">
        <v>337</v>
      </c>
      <c r="B468" s="14">
        <v>2018</v>
      </c>
      <c r="C468" s="48">
        <v>72.33968646864686</v>
      </c>
    </row>
    <row r="469" spans="1:3">
      <c r="A469" s="47" t="s">
        <v>337</v>
      </c>
      <c r="B469" s="14">
        <v>2018</v>
      </c>
      <c r="C469" s="48">
        <v>80.481055240793197</v>
      </c>
    </row>
    <row r="470" spans="1:3">
      <c r="A470" s="47" t="s">
        <v>337</v>
      </c>
      <c r="B470" s="14">
        <v>2018</v>
      </c>
      <c r="C470" s="48">
        <v>51.504072237960337</v>
      </c>
    </row>
    <row r="471" spans="1:3">
      <c r="A471" s="47" t="s">
        <v>337</v>
      </c>
      <c r="B471" s="14">
        <v>2018</v>
      </c>
      <c r="C471" s="48">
        <v>65.523413312693492</v>
      </c>
    </row>
    <row r="472" spans="1:3">
      <c r="A472" s="47" t="s">
        <v>337</v>
      </c>
      <c r="B472" s="14">
        <v>2018</v>
      </c>
      <c r="C472" s="48">
        <v>46.239386792452827</v>
      </c>
    </row>
    <row r="473" spans="1:3">
      <c r="A473" s="47" t="s">
        <v>337</v>
      </c>
      <c r="B473" s="14">
        <v>2018</v>
      </c>
      <c r="C473" s="48">
        <v>0.92469879518072284</v>
      </c>
    </row>
    <row r="474" spans="1:3">
      <c r="A474" s="47" t="s">
        <v>337</v>
      </c>
      <c r="B474" s="14">
        <v>2018</v>
      </c>
      <c r="C474" s="48">
        <v>87.117469879518069</v>
      </c>
    </row>
    <row r="475" spans="1:3">
      <c r="A475" s="47" t="s">
        <v>337</v>
      </c>
      <c r="B475" s="14">
        <v>2018</v>
      </c>
      <c r="C475" s="48">
        <v>0.86224489795918358</v>
      </c>
    </row>
    <row r="476" spans="1:3">
      <c r="A476" s="47" t="s">
        <v>337</v>
      </c>
      <c r="B476" s="14">
        <v>2018</v>
      </c>
      <c r="C476" s="48">
        <v>58.169100236779791</v>
      </c>
    </row>
    <row r="477" spans="1:3">
      <c r="A477" s="47" t="s">
        <v>337</v>
      </c>
      <c r="B477" s="14">
        <v>2018</v>
      </c>
      <c r="C477" s="48">
        <v>66.984337349397592</v>
      </c>
    </row>
    <row r="478" spans="1:3">
      <c r="A478" s="47" t="s">
        <v>337</v>
      </c>
      <c r="B478" s="14">
        <v>2018</v>
      </c>
      <c r="C478" s="48">
        <v>30.645420792079207</v>
      </c>
    </row>
    <row r="479" spans="1:3">
      <c r="A479" s="47" t="s">
        <v>337</v>
      </c>
      <c r="B479" s="14">
        <v>2018</v>
      </c>
      <c r="C479" s="48">
        <v>82.236438679245282</v>
      </c>
    </row>
    <row r="480" spans="1:3">
      <c r="A480" s="47" t="s">
        <v>337</v>
      </c>
      <c r="B480" s="14">
        <v>2018</v>
      </c>
      <c r="C480" s="48">
        <v>71.514740566037744</v>
      </c>
    </row>
    <row r="481" spans="1:3">
      <c r="A481" s="47" t="s">
        <v>337</v>
      </c>
      <c r="B481" s="14">
        <v>2018</v>
      </c>
      <c r="C481" s="48">
        <v>11.479992917847024</v>
      </c>
    </row>
    <row r="482" spans="1:3">
      <c r="A482" s="47" t="s">
        <v>337</v>
      </c>
      <c r="B482" s="14">
        <v>2018</v>
      </c>
      <c r="C482" s="48">
        <v>21.816037735849054</v>
      </c>
    </row>
    <row r="483" spans="1:3">
      <c r="A483" s="47" t="s">
        <v>337</v>
      </c>
      <c r="B483" s="14">
        <v>2018</v>
      </c>
      <c r="C483" s="48">
        <v>7.513879003558718</v>
      </c>
    </row>
    <row r="484" spans="1:3">
      <c r="A484" s="47" t="s">
        <v>337</v>
      </c>
      <c r="B484" s="14">
        <v>2018</v>
      </c>
      <c r="C484" s="48">
        <v>2.5439297124600637</v>
      </c>
    </row>
    <row r="485" spans="1:3">
      <c r="A485" s="47" t="s">
        <v>337</v>
      </c>
      <c r="B485" s="14">
        <v>2018</v>
      </c>
      <c r="C485" s="48">
        <v>10.67135231316726</v>
      </c>
    </row>
    <row r="486" spans="1:3">
      <c r="A486" s="47" t="s">
        <v>337</v>
      </c>
      <c r="B486" s="14">
        <v>2018</v>
      </c>
      <c r="C486" s="48">
        <v>3.7724199288256228</v>
      </c>
    </row>
    <row r="487" spans="1:3">
      <c r="A487" s="47" t="s">
        <v>337</v>
      </c>
      <c r="B487" s="14">
        <v>2018</v>
      </c>
      <c r="C487" s="48">
        <v>4.748754448398576</v>
      </c>
    </row>
    <row r="488" spans="1:3">
      <c r="A488" s="47" t="s">
        <v>337</v>
      </c>
      <c r="B488" s="14">
        <v>2018</v>
      </c>
      <c r="C488" s="48">
        <v>86.09777706185568</v>
      </c>
    </row>
    <row r="489" spans="1:3">
      <c r="A489" s="47" t="s">
        <v>337</v>
      </c>
      <c r="B489" s="14">
        <v>2018</v>
      </c>
      <c r="C489" s="48">
        <v>63.595896656534947</v>
      </c>
    </row>
    <row r="490" spans="1:3">
      <c r="A490" s="47" t="s">
        <v>337</v>
      </c>
      <c r="B490" s="14">
        <v>2018</v>
      </c>
      <c r="C490" s="48">
        <v>40.044528875379939</v>
      </c>
    </row>
    <row r="491" spans="1:3">
      <c r="A491" s="47" t="s">
        <v>337</v>
      </c>
      <c r="B491" s="14">
        <v>2018</v>
      </c>
      <c r="C491" s="48">
        <v>140.27220956719816</v>
      </c>
    </row>
    <row r="492" spans="1:3">
      <c r="A492" s="47" t="s">
        <v>337</v>
      </c>
      <c r="B492" s="14">
        <v>2018</v>
      </c>
      <c r="C492" s="48">
        <v>71.173170731707316</v>
      </c>
    </row>
    <row r="493" spans="1:3">
      <c r="A493" s="47" t="s">
        <v>337</v>
      </c>
      <c r="B493" s="14">
        <v>2018</v>
      </c>
      <c r="C493" s="48">
        <v>63.229342105263157</v>
      </c>
    </row>
    <row r="494" spans="1:3">
      <c r="A494" s="47" t="s">
        <v>337</v>
      </c>
      <c r="B494" s="14">
        <v>2018</v>
      </c>
      <c r="C494" s="48">
        <v>126.09502427184466</v>
      </c>
    </row>
    <row r="495" spans="1:3">
      <c r="A495" s="47" t="s">
        <v>337</v>
      </c>
      <c r="B495" s="14">
        <v>2018</v>
      </c>
      <c r="C495" s="48">
        <v>15.693495849532415</v>
      </c>
    </row>
    <row r="496" spans="1:3">
      <c r="A496" s="47" t="s">
        <v>337</v>
      </c>
      <c r="B496" s="14">
        <v>2018</v>
      </c>
      <c r="C496" s="48">
        <v>0.54809688581314886</v>
      </c>
    </row>
    <row r="497" spans="1:3">
      <c r="A497" s="47" t="s">
        <v>337</v>
      </c>
      <c r="B497" s="14">
        <v>2018</v>
      </c>
      <c r="C497" s="48">
        <v>44.174796747967477</v>
      </c>
    </row>
    <row r="498" spans="1:3">
      <c r="A498" s="47" t="s">
        <v>337</v>
      </c>
      <c r="B498" s="14">
        <v>2018</v>
      </c>
      <c r="C498" s="48">
        <v>57.68564013840831</v>
      </c>
    </row>
    <row r="499" spans="1:3">
      <c r="A499" s="47" t="s">
        <v>337</v>
      </c>
      <c r="B499" s="14">
        <v>2018</v>
      </c>
      <c r="C499" s="48">
        <v>9.0294000000000008</v>
      </c>
    </row>
    <row r="500" spans="1:3">
      <c r="A500" s="47" t="s">
        <v>337</v>
      </c>
      <c r="B500" s="14">
        <v>2019</v>
      </c>
      <c r="C500" s="48">
        <v>0</v>
      </c>
    </row>
    <row r="501" spans="1:3">
      <c r="A501" s="47" t="s">
        <v>337</v>
      </c>
      <c r="B501" s="14">
        <v>2019</v>
      </c>
      <c r="C501" s="48">
        <v>7.7721480582524265</v>
      </c>
    </row>
    <row r="502" spans="1:3">
      <c r="A502" s="47" t="s">
        <v>337</v>
      </c>
      <c r="B502" s="14">
        <v>2019</v>
      </c>
      <c r="C502" s="48">
        <v>0</v>
      </c>
    </row>
    <row r="503" spans="1:3">
      <c r="A503" s="47" t="s">
        <v>337</v>
      </c>
      <c r="B503" s="14">
        <v>2019</v>
      </c>
      <c r="C503" s="48">
        <v>13.351176470588236</v>
      </c>
    </row>
    <row r="504" spans="1:3">
      <c r="A504" s="47" t="s">
        <v>337</v>
      </c>
      <c r="B504" s="14">
        <v>2019</v>
      </c>
      <c r="C504" s="48">
        <v>2.9230769230769229</v>
      </c>
    </row>
    <row r="505" spans="1:3">
      <c r="A505" s="47" t="s">
        <v>337</v>
      </c>
      <c r="B505" s="14">
        <v>2019</v>
      </c>
      <c r="C505" s="48">
        <v>16.335294117647059</v>
      </c>
    </row>
    <row r="506" spans="1:3">
      <c r="A506" s="47" t="s">
        <v>337</v>
      </c>
      <c r="B506" s="14">
        <v>2019</v>
      </c>
      <c r="C506" s="48">
        <v>45.510817307692307</v>
      </c>
    </row>
    <row r="507" spans="1:3">
      <c r="A507" s="47" t="s">
        <v>337</v>
      </c>
      <c r="B507" s="14">
        <v>2019</v>
      </c>
      <c r="C507" s="48">
        <v>45.406433823529412</v>
      </c>
    </row>
    <row r="508" spans="1:3">
      <c r="A508" s="47" t="s">
        <v>337</v>
      </c>
      <c r="B508" s="14">
        <v>2019</v>
      </c>
      <c r="C508" s="48">
        <v>5.3319767441860462</v>
      </c>
    </row>
    <row r="509" spans="1:3">
      <c r="A509" s="47" t="s">
        <v>337</v>
      </c>
      <c r="B509" s="14">
        <v>2019</v>
      </c>
      <c r="C509" s="48">
        <v>53.16291357191087</v>
      </c>
    </row>
    <row r="510" spans="1:3">
      <c r="A510" s="47" t="s">
        <v>337</v>
      </c>
      <c r="B510" s="14">
        <v>2019</v>
      </c>
      <c r="C510" s="48">
        <v>3.2642682926829267</v>
      </c>
    </row>
    <row r="511" spans="1:3">
      <c r="A511" s="47" t="s">
        <v>337</v>
      </c>
      <c r="B511" s="14">
        <v>2019</v>
      </c>
      <c r="C511" s="48">
        <v>55.253819695872558</v>
      </c>
    </row>
    <row r="512" spans="1:3">
      <c r="A512" s="47" t="s">
        <v>337</v>
      </c>
      <c r="B512" s="14">
        <v>2019</v>
      </c>
      <c r="C512" s="48">
        <v>34.753013937282233</v>
      </c>
    </row>
    <row r="513" spans="1:3">
      <c r="A513" s="47" t="s">
        <v>337</v>
      </c>
      <c r="B513" s="14">
        <v>2019</v>
      </c>
      <c r="C513" s="48">
        <v>50.461190965092406</v>
      </c>
    </row>
    <row r="514" spans="1:3">
      <c r="A514" s="47" t="s">
        <v>337</v>
      </c>
      <c r="B514" s="14">
        <v>2019</v>
      </c>
      <c r="C514" s="48">
        <v>14.042699545749514</v>
      </c>
    </row>
    <row r="515" spans="1:3">
      <c r="A515" s="47" t="s">
        <v>337</v>
      </c>
      <c r="B515" s="14">
        <v>2019</v>
      </c>
      <c r="C515" s="48">
        <v>7.1714363636363636</v>
      </c>
    </row>
    <row r="516" spans="1:3">
      <c r="A516" s="47" t="s">
        <v>337</v>
      </c>
      <c r="B516" s="14">
        <v>2019</v>
      </c>
      <c r="C516" s="48">
        <v>8.2138926401080337</v>
      </c>
    </row>
    <row r="517" spans="1:3">
      <c r="A517" s="47" t="s">
        <v>337</v>
      </c>
      <c r="B517" s="14">
        <v>2019</v>
      </c>
      <c r="C517" s="48">
        <v>23.131396669190007</v>
      </c>
    </row>
    <row r="518" spans="1:3">
      <c r="A518" s="47" t="s">
        <v>337</v>
      </c>
      <c r="B518" s="14">
        <v>2019</v>
      </c>
      <c r="C518" s="48">
        <v>37.982926829268294</v>
      </c>
    </row>
    <row r="519" spans="1:3">
      <c r="A519" s="47" t="s">
        <v>337</v>
      </c>
      <c r="B519" s="14">
        <v>2019</v>
      </c>
      <c r="C519" s="48">
        <v>52.933553088133237</v>
      </c>
    </row>
    <row r="520" spans="1:3">
      <c r="A520" s="47" t="s">
        <v>337</v>
      </c>
      <c r="B520" s="14">
        <v>2019</v>
      </c>
      <c r="C520" s="48">
        <v>35.073160027008775</v>
      </c>
    </row>
    <row r="521" spans="1:3">
      <c r="A521" s="47" t="s">
        <v>337</v>
      </c>
      <c r="B521" s="14">
        <v>2019</v>
      </c>
      <c r="C521" s="48">
        <v>40.295509790681969</v>
      </c>
    </row>
    <row r="522" spans="1:3">
      <c r="A522" s="47" t="s">
        <v>337</v>
      </c>
      <c r="B522" s="14">
        <v>2019</v>
      </c>
      <c r="C522" s="48">
        <v>37.805454545454545</v>
      </c>
    </row>
    <row r="523" spans="1:3">
      <c r="A523" s="47" t="s">
        <v>337</v>
      </c>
      <c r="B523" s="14">
        <v>2019</v>
      </c>
      <c r="C523" s="48">
        <v>12.390720913633119</v>
      </c>
    </row>
    <row r="524" spans="1:3">
      <c r="A524" s="47" t="s">
        <v>337</v>
      </c>
      <c r="B524" s="14">
        <v>2019</v>
      </c>
      <c r="C524" s="48">
        <v>77.801792179580019</v>
      </c>
    </row>
    <row r="525" spans="1:3">
      <c r="A525" s="47" t="s">
        <v>337</v>
      </c>
      <c r="B525" s="14">
        <v>2019</v>
      </c>
      <c r="C525" s="48">
        <v>1.5510452961672474</v>
      </c>
    </row>
    <row r="526" spans="1:3">
      <c r="A526" s="47" t="s">
        <v>337</v>
      </c>
      <c r="B526" s="14">
        <v>2019</v>
      </c>
      <c r="C526" s="48">
        <v>59.183848022206796</v>
      </c>
    </row>
    <row r="527" spans="1:3">
      <c r="A527" s="47" t="s">
        <v>337</v>
      </c>
      <c r="B527" s="14">
        <v>2019</v>
      </c>
      <c r="C527" s="48">
        <v>50.957142857142856</v>
      </c>
    </row>
    <row r="528" spans="1:3">
      <c r="A528" s="47" t="s">
        <v>337</v>
      </c>
      <c r="B528" s="14">
        <v>2019</v>
      </c>
      <c r="C528" s="48">
        <v>0</v>
      </c>
    </row>
    <row r="529" spans="1:3">
      <c r="A529" s="47" t="s">
        <v>337</v>
      </c>
      <c r="B529" s="14">
        <v>2019</v>
      </c>
      <c r="C529" s="48">
        <v>19.540845824411136</v>
      </c>
    </row>
    <row r="530" spans="1:3">
      <c r="A530" s="47" t="s">
        <v>337</v>
      </c>
      <c r="B530" s="14">
        <v>2019</v>
      </c>
      <c r="C530" s="48">
        <v>19.309854267869536</v>
      </c>
    </row>
    <row r="531" spans="1:3">
      <c r="A531" s="47" t="s">
        <v>337</v>
      </c>
      <c r="B531" s="14">
        <v>2019</v>
      </c>
      <c r="C531" s="48">
        <v>37.225910064239827</v>
      </c>
    </row>
    <row r="532" spans="1:3">
      <c r="A532" s="47" t="s">
        <v>337</v>
      </c>
      <c r="B532" s="14">
        <v>2019</v>
      </c>
      <c r="C532" s="48">
        <v>35.824040550325847</v>
      </c>
    </row>
    <row r="533" spans="1:3">
      <c r="A533" s="47" t="s">
        <v>337</v>
      </c>
      <c r="B533" s="14">
        <v>2019</v>
      </c>
      <c r="C533" s="48">
        <v>34.28961456102784</v>
      </c>
    </row>
    <row r="534" spans="1:3">
      <c r="A534" s="47" t="s">
        <v>337</v>
      </c>
      <c r="B534" s="14">
        <v>2019</v>
      </c>
      <c r="C534" s="48">
        <v>27.262309920347573</v>
      </c>
    </row>
    <row r="535" spans="1:3">
      <c r="A535" s="47" t="s">
        <v>337</v>
      </c>
      <c r="B535" s="14">
        <v>2019</v>
      </c>
      <c r="C535" s="48">
        <v>54.187364228819696</v>
      </c>
    </row>
    <row r="536" spans="1:3">
      <c r="A536" s="47" t="s">
        <v>337</v>
      </c>
      <c r="B536" s="14">
        <v>2019</v>
      </c>
      <c r="C536" s="48">
        <v>4.265625</v>
      </c>
    </row>
    <row r="537" spans="1:3">
      <c r="A537" s="47" t="s">
        <v>337</v>
      </c>
      <c r="B537" s="14">
        <v>2019</v>
      </c>
      <c r="C537" s="48">
        <v>6.7417090909090911</v>
      </c>
    </row>
    <row r="538" spans="1:3">
      <c r="A538" s="47" t="s">
        <v>337</v>
      </c>
      <c r="B538" s="14">
        <v>2019</v>
      </c>
      <c r="C538" s="48">
        <v>0</v>
      </c>
    </row>
    <row r="539" spans="1:3">
      <c r="A539" s="47" t="s">
        <v>337</v>
      </c>
      <c r="B539" s="14">
        <v>2019</v>
      </c>
      <c r="C539" s="48">
        <v>30.489835164835164</v>
      </c>
    </row>
    <row r="540" spans="1:3">
      <c r="A540" s="47" t="s">
        <v>337</v>
      </c>
      <c r="B540" s="14">
        <v>2019</v>
      </c>
      <c r="C540" s="48">
        <v>25.152912912912914</v>
      </c>
    </row>
    <row r="541" spans="1:3">
      <c r="A541" s="47" t="s">
        <v>337</v>
      </c>
      <c r="B541" s="14">
        <v>2019</v>
      </c>
      <c r="C541" s="48">
        <v>46.982452431289644</v>
      </c>
    </row>
    <row r="542" spans="1:3">
      <c r="A542" s="47" t="s">
        <v>337</v>
      </c>
      <c r="B542" s="14">
        <v>2019</v>
      </c>
      <c r="C542" s="48">
        <v>0</v>
      </c>
    </row>
    <row r="543" spans="1:3">
      <c r="A543" s="47" t="s">
        <v>337</v>
      </c>
      <c r="B543" s="14">
        <v>2019</v>
      </c>
      <c r="C543" s="48">
        <v>17.828061224489794</v>
      </c>
    </row>
    <row r="544" spans="1:3">
      <c r="A544" s="47" t="s">
        <v>337</v>
      </c>
      <c r="B544" s="14">
        <v>2019</v>
      </c>
      <c r="C544" s="48">
        <v>4.4334375000000001</v>
      </c>
    </row>
    <row r="545" spans="1:3">
      <c r="A545" s="47" t="s">
        <v>337</v>
      </c>
      <c r="B545" s="14">
        <v>2019</v>
      </c>
      <c r="C545" s="48">
        <v>70.707969639468686</v>
      </c>
    </row>
    <row r="546" spans="1:3">
      <c r="A546" s="47" t="s">
        <v>337</v>
      </c>
      <c r="B546" s="14">
        <v>2019</v>
      </c>
      <c r="C546" s="48">
        <v>11.285549019607844</v>
      </c>
    </row>
    <row r="547" spans="1:3">
      <c r="A547" s="47" t="s">
        <v>337</v>
      </c>
      <c r="B547" s="14">
        <v>2019</v>
      </c>
      <c r="C547" s="48">
        <v>38.237440273037542</v>
      </c>
    </row>
    <row r="548" spans="1:3">
      <c r="A548" s="47" t="s">
        <v>337</v>
      </c>
      <c r="B548" s="14">
        <v>2019</v>
      </c>
      <c r="C548" s="48">
        <v>39.543294314381271</v>
      </c>
    </row>
    <row r="549" spans="1:3">
      <c r="A549" s="47" t="s">
        <v>337</v>
      </c>
      <c r="B549" s="14">
        <v>2019</v>
      </c>
      <c r="C549" s="48">
        <v>0</v>
      </c>
    </row>
    <row r="550" spans="1:3">
      <c r="A550" s="47" t="s">
        <v>337</v>
      </c>
      <c r="B550" s="14">
        <v>2019</v>
      </c>
      <c r="C550" s="48">
        <v>10.874999999999998</v>
      </c>
    </row>
    <row r="551" spans="1:3">
      <c r="A551" s="47" t="s">
        <v>337</v>
      </c>
      <c r="B551" s="14">
        <v>2019</v>
      </c>
      <c r="C551" s="48">
        <v>14.133050847457625</v>
      </c>
    </row>
    <row r="552" spans="1:3">
      <c r="A552" s="47" t="s">
        <v>337</v>
      </c>
      <c r="B552" s="14">
        <v>2019</v>
      </c>
      <c r="C552" s="48">
        <v>65.491828533154731</v>
      </c>
    </row>
    <row r="553" spans="1:3">
      <c r="A553" s="47" t="s">
        <v>337</v>
      </c>
      <c r="B553" s="14">
        <v>2019</v>
      </c>
      <c r="C553" s="48">
        <v>15.852336769759448</v>
      </c>
    </row>
    <row r="554" spans="1:3">
      <c r="A554" s="47" t="s">
        <v>337</v>
      </c>
      <c r="B554" s="14">
        <v>2019</v>
      </c>
      <c r="C554" s="48">
        <v>27.732805280528051</v>
      </c>
    </row>
    <row r="555" spans="1:3">
      <c r="A555" s="47" t="s">
        <v>337</v>
      </c>
      <c r="B555" s="14">
        <v>2019</v>
      </c>
      <c r="C555" s="48">
        <v>48.262085635359114</v>
      </c>
    </row>
    <row r="556" spans="1:3">
      <c r="A556" s="47" t="s">
        <v>337</v>
      </c>
      <c r="B556" s="14">
        <v>2019</v>
      </c>
      <c r="C556" s="48">
        <v>38.492000000000004</v>
      </c>
    </row>
    <row r="557" spans="1:3">
      <c r="A557" s="47" t="s">
        <v>337</v>
      </c>
      <c r="B557" s="14">
        <v>2019</v>
      </c>
      <c r="C557" s="48">
        <v>49.003962088253566</v>
      </c>
    </row>
    <row r="558" spans="1:3">
      <c r="A558" s="47" t="s">
        <v>337</v>
      </c>
      <c r="B558" s="14">
        <v>2019</v>
      </c>
      <c r="C558" s="48">
        <v>0</v>
      </c>
    </row>
    <row r="559" spans="1:3">
      <c r="A559" s="47" t="s">
        <v>337</v>
      </c>
      <c r="B559" s="14">
        <v>2019</v>
      </c>
      <c r="C559" s="48">
        <v>44.961561461794027</v>
      </c>
    </row>
    <row r="560" spans="1:3">
      <c r="A560" s="47" t="s">
        <v>337</v>
      </c>
      <c r="B560" s="14">
        <v>2019</v>
      </c>
      <c r="C560" s="48">
        <v>13.913226837060703</v>
      </c>
    </row>
    <row r="561" spans="1:3">
      <c r="A561" s="47" t="s">
        <v>337</v>
      </c>
      <c r="B561" s="14">
        <v>2019</v>
      </c>
      <c r="C561" s="48">
        <v>62.165709362435386</v>
      </c>
    </row>
    <row r="562" spans="1:3">
      <c r="A562" s="47" t="s">
        <v>337</v>
      </c>
      <c r="B562" s="14">
        <v>2019</v>
      </c>
      <c r="C562" s="48">
        <v>63.245490196078428</v>
      </c>
    </row>
    <row r="563" spans="1:3">
      <c r="A563" s="47" t="s">
        <v>337</v>
      </c>
      <c r="B563" s="14">
        <v>2019</v>
      </c>
      <c r="C563" s="48">
        <v>55.967432510051701</v>
      </c>
    </row>
    <row r="564" spans="1:3">
      <c r="A564" s="47" t="s">
        <v>337</v>
      </c>
      <c r="B564" s="14">
        <v>2019</v>
      </c>
      <c r="C564" s="48">
        <v>48.708438538205982</v>
      </c>
    </row>
    <row r="565" spans="1:3">
      <c r="A565" s="47" t="s">
        <v>337</v>
      </c>
      <c r="B565" s="14">
        <v>2019</v>
      </c>
      <c r="C565" s="48">
        <v>3.6281049250535333</v>
      </c>
    </row>
    <row r="566" spans="1:3">
      <c r="A566" s="47" t="s">
        <v>337</v>
      </c>
      <c r="B566" s="14">
        <v>2019</v>
      </c>
      <c r="C566" s="48">
        <v>47.736670235546043</v>
      </c>
    </row>
    <row r="567" spans="1:3">
      <c r="A567" s="47" t="s">
        <v>337</v>
      </c>
      <c r="B567" s="14">
        <v>2019</v>
      </c>
      <c r="C567" s="48">
        <v>80.694888129272826</v>
      </c>
    </row>
    <row r="568" spans="1:3">
      <c r="A568" s="47" t="s">
        <v>337</v>
      </c>
      <c r="B568" s="14">
        <v>2019</v>
      </c>
      <c r="C568" s="48">
        <v>69.742419928825612</v>
      </c>
    </row>
    <row r="569" spans="1:3">
      <c r="A569" s="47" t="s">
        <v>337</v>
      </c>
      <c r="B569" s="14">
        <v>2019</v>
      </c>
      <c r="C569" s="48">
        <v>6.0968950749464668</v>
      </c>
    </row>
    <row r="570" spans="1:3">
      <c r="A570" s="47" t="s">
        <v>337</v>
      </c>
      <c r="B570" s="14">
        <v>2019</v>
      </c>
      <c r="C570" s="48">
        <v>32.380620985010708</v>
      </c>
    </row>
    <row r="571" spans="1:3">
      <c r="A571" s="47" t="s">
        <v>337</v>
      </c>
      <c r="B571" s="14">
        <v>2019</v>
      </c>
      <c r="C571" s="48">
        <v>31.779688631426499</v>
      </c>
    </row>
    <row r="572" spans="1:3">
      <c r="A572" s="47" t="s">
        <v>337</v>
      </c>
      <c r="B572" s="14">
        <v>2019</v>
      </c>
      <c r="C572" s="48">
        <v>7.2051049963794345</v>
      </c>
    </row>
    <row r="573" spans="1:3">
      <c r="A573" s="47" t="s">
        <v>337</v>
      </c>
      <c r="B573" s="14">
        <v>2019</v>
      </c>
      <c r="C573" s="48">
        <v>4.5138376383763834</v>
      </c>
    </row>
    <row r="574" spans="1:3">
      <c r="A574" s="47" t="s">
        <v>337</v>
      </c>
      <c r="B574" s="14">
        <v>2019</v>
      </c>
      <c r="C574" s="48">
        <v>41.115223880597014</v>
      </c>
    </row>
    <row r="575" spans="1:3">
      <c r="A575" s="47" t="s">
        <v>337</v>
      </c>
      <c r="B575" s="14">
        <v>2019</v>
      </c>
      <c r="C575" s="48">
        <v>5.6506920999324777</v>
      </c>
    </row>
    <row r="576" spans="1:3">
      <c r="A576" s="47" t="s">
        <v>337</v>
      </c>
      <c r="B576" s="14">
        <v>2019</v>
      </c>
      <c r="C576" s="48">
        <v>3.5315532223026791</v>
      </c>
    </row>
    <row r="577" spans="1:3">
      <c r="A577" s="47" t="s">
        <v>337</v>
      </c>
      <c r="B577" s="14">
        <v>2019</v>
      </c>
      <c r="C577" s="48">
        <v>0</v>
      </c>
    </row>
    <row r="578" spans="1:3">
      <c r="A578" s="47" t="s">
        <v>337</v>
      </c>
      <c r="B578" s="14">
        <v>2019</v>
      </c>
      <c r="C578" s="48">
        <v>102.81673003802281</v>
      </c>
    </row>
    <row r="579" spans="1:3">
      <c r="A579" s="47" t="s">
        <v>337</v>
      </c>
      <c r="B579" s="14">
        <v>2019</v>
      </c>
      <c r="C579" s="48">
        <v>2.2957418622255865</v>
      </c>
    </row>
    <row r="580" spans="1:3">
      <c r="A580" s="47" t="s">
        <v>337</v>
      </c>
      <c r="B580" s="14">
        <v>2019</v>
      </c>
      <c r="C580" s="48">
        <v>5.8035218598195693</v>
      </c>
    </row>
    <row r="581" spans="1:3">
      <c r="A581" s="47" t="s">
        <v>337</v>
      </c>
      <c r="B581" s="14">
        <v>2019</v>
      </c>
      <c r="C581" s="48">
        <v>15.028696826468602</v>
      </c>
    </row>
    <row r="582" spans="1:3">
      <c r="A582" s="47" t="s">
        <v>337</v>
      </c>
      <c r="B582" s="14">
        <v>2019</v>
      </c>
      <c r="C582" s="48">
        <v>0</v>
      </c>
    </row>
    <row r="583" spans="1:3">
      <c r="A583" s="47" t="s">
        <v>337</v>
      </c>
      <c r="B583" s="14">
        <v>2019</v>
      </c>
      <c r="C583" s="48">
        <v>0</v>
      </c>
    </row>
    <row r="584" spans="1:3">
      <c r="A584" s="47" t="s">
        <v>337</v>
      </c>
      <c r="B584" s="14">
        <v>2019</v>
      </c>
      <c r="C584" s="48">
        <v>0.70688757807078417</v>
      </c>
    </row>
    <row r="585" spans="1:3">
      <c r="A585" s="47" t="s">
        <v>337</v>
      </c>
      <c r="B585" s="14">
        <v>2019</v>
      </c>
      <c r="C585" s="48">
        <v>0</v>
      </c>
    </row>
    <row r="586" spans="1:3">
      <c r="A586" s="47" t="s">
        <v>337</v>
      </c>
      <c r="B586" s="14">
        <v>2019</v>
      </c>
      <c r="C586" s="48">
        <v>0</v>
      </c>
    </row>
    <row r="587" spans="1:3">
      <c r="A587" s="47" t="s">
        <v>337</v>
      </c>
      <c r="B587" s="14">
        <v>2019</v>
      </c>
      <c r="C587" s="48">
        <v>3.7236120749479529</v>
      </c>
    </row>
    <row r="588" spans="1:3">
      <c r="A588" s="47" t="s">
        <v>337</v>
      </c>
      <c r="B588" s="14">
        <v>2019</v>
      </c>
      <c r="C588" s="48">
        <v>10.421517118230831</v>
      </c>
    </row>
    <row r="589" spans="1:3">
      <c r="A589" s="47" t="s">
        <v>337</v>
      </c>
      <c r="B589" s="14">
        <v>2019</v>
      </c>
      <c r="C589" s="48">
        <v>0</v>
      </c>
    </row>
    <row r="590" spans="1:3">
      <c r="A590" s="47" t="s">
        <v>337</v>
      </c>
      <c r="B590" s="14">
        <v>2019</v>
      </c>
      <c r="C590" s="48">
        <v>22.708823529411767</v>
      </c>
    </row>
    <row r="591" spans="1:3">
      <c r="A591" s="47" t="s">
        <v>337</v>
      </c>
      <c r="B591" s="14">
        <v>2019</v>
      </c>
      <c r="C591" s="48">
        <v>0</v>
      </c>
    </row>
    <row r="592" spans="1:3">
      <c r="A592" s="47" t="s">
        <v>337</v>
      </c>
      <c r="B592" s="14">
        <v>2019</v>
      </c>
      <c r="C592" s="48">
        <v>3.8423469387755103</v>
      </c>
    </row>
    <row r="593" spans="1:3">
      <c r="A593" s="47" t="s">
        <v>337</v>
      </c>
      <c r="B593" s="14">
        <v>2019</v>
      </c>
      <c r="C593" s="48">
        <v>47.370937500000004</v>
      </c>
    </row>
    <row r="594" spans="1:3">
      <c r="A594" s="47" t="s">
        <v>337</v>
      </c>
      <c r="B594" s="14">
        <v>2019</v>
      </c>
      <c r="C594" s="48">
        <v>18.432091346153843</v>
      </c>
    </row>
    <row r="595" spans="1:3">
      <c r="A595" s="47" t="s">
        <v>337</v>
      </c>
      <c r="B595" s="14">
        <v>2019</v>
      </c>
      <c r="C595" s="48">
        <v>12.076363636363638</v>
      </c>
    </row>
    <row r="596" spans="1:3">
      <c r="A596" s="47" t="s">
        <v>337</v>
      </c>
      <c r="B596" s="14">
        <v>2019</v>
      </c>
      <c r="C596" s="48">
        <v>0</v>
      </c>
    </row>
    <row r="597" spans="1:3">
      <c r="A597" s="47" t="s">
        <v>337</v>
      </c>
      <c r="B597" s="14">
        <v>2019</v>
      </c>
      <c r="C597" s="48">
        <v>0</v>
      </c>
    </row>
    <row r="598" spans="1:3">
      <c r="A598" s="47" t="s">
        <v>337</v>
      </c>
      <c r="B598" s="14">
        <v>2019</v>
      </c>
      <c r="C598" s="48">
        <v>1.0028745644599304</v>
      </c>
    </row>
    <row r="599" spans="1:3">
      <c r="A599" s="47" t="s">
        <v>337</v>
      </c>
      <c r="B599" s="14">
        <v>2019</v>
      </c>
      <c r="C599" s="48">
        <v>0.88329911019849428</v>
      </c>
    </row>
    <row r="600" spans="1:3">
      <c r="A600" s="47" t="s">
        <v>337</v>
      </c>
      <c r="B600" s="14">
        <v>2019</v>
      </c>
      <c r="C600" s="48">
        <v>0</v>
      </c>
    </row>
    <row r="601" spans="1:3">
      <c r="A601" s="47" t="s">
        <v>337</v>
      </c>
      <c r="B601" s="14">
        <v>2019</v>
      </c>
      <c r="C601" s="48">
        <v>0</v>
      </c>
    </row>
    <row r="602" spans="1:3">
      <c r="A602" s="47" t="s">
        <v>337</v>
      </c>
      <c r="B602" s="14">
        <v>2019</v>
      </c>
      <c r="C602" s="48">
        <v>22.601789331532746</v>
      </c>
    </row>
    <row r="603" spans="1:3">
      <c r="A603" s="47" t="s">
        <v>337</v>
      </c>
      <c r="B603" s="14">
        <v>2019</v>
      </c>
      <c r="C603" s="48">
        <v>15.794981818181819</v>
      </c>
    </row>
    <row r="604" spans="1:3">
      <c r="A604" s="47" t="s">
        <v>337</v>
      </c>
      <c r="B604" s="14">
        <v>2019</v>
      </c>
      <c r="C604" s="48">
        <v>0</v>
      </c>
    </row>
    <row r="605" spans="1:3">
      <c r="A605" s="47" t="s">
        <v>337</v>
      </c>
      <c r="B605" s="14">
        <v>2019</v>
      </c>
      <c r="C605" s="48">
        <v>9.9736162361623624</v>
      </c>
    </row>
    <row r="606" spans="1:3">
      <c r="A606" s="47" t="s">
        <v>337</v>
      </c>
      <c r="B606" s="14">
        <v>2019</v>
      </c>
      <c r="C606" s="48">
        <v>1.2367346938775508</v>
      </c>
    </row>
    <row r="607" spans="1:3">
      <c r="A607" s="47" t="s">
        <v>337</v>
      </c>
      <c r="B607" s="14">
        <v>2019</v>
      </c>
      <c r="C607" s="48">
        <v>0</v>
      </c>
    </row>
    <row r="608" spans="1:3">
      <c r="A608" s="47" t="s">
        <v>337</v>
      </c>
      <c r="B608" s="14">
        <v>2019</v>
      </c>
      <c r="C608" s="48">
        <v>33.830345454545458</v>
      </c>
    </row>
    <row r="609" spans="1:3">
      <c r="A609" s="47" t="s">
        <v>337</v>
      </c>
      <c r="B609" s="14">
        <v>2019</v>
      </c>
      <c r="C609" s="48">
        <v>35.874414976599063</v>
      </c>
    </row>
    <row r="610" spans="1:3">
      <c r="A610" s="47" t="s">
        <v>337</v>
      </c>
      <c r="B610" s="14">
        <v>2019</v>
      </c>
      <c r="C610" s="48">
        <v>24.841160220994475</v>
      </c>
    </row>
    <row r="611" spans="1:3">
      <c r="A611" s="47" t="s">
        <v>337</v>
      </c>
      <c r="B611" s="14">
        <v>2019</v>
      </c>
      <c r="C611" s="48">
        <v>0</v>
      </c>
    </row>
    <row r="612" spans="1:3">
      <c r="A612" s="47" t="s">
        <v>337</v>
      </c>
      <c r="B612" s="14">
        <v>2019</v>
      </c>
      <c r="C612" s="48">
        <v>14.625882352941176</v>
      </c>
    </row>
    <row r="613" spans="1:3">
      <c r="A613" s="47" t="s">
        <v>337</v>
      </c>
      <c r="B613" s="14">
        <v>2019</v>
      </c>
      <c r="C613" s="48">
        <v>6.0276541640177994</v>
      </c>
    </row>
    <row r="614" spans="1:3">
      <c r="A614" s="47" t="s">
        <v>337</v>
      </c>
      <c r="B614" s="14">
        <v>2019</v>
      </c>
      <c r="C614" s="48">
        <v>0.54828326180257514</v>
      </c>
    </row>
    <row r="615" spans="1:3">
      <c r="A615" s="47" t="s">
        <v>337</v>
      </c>
      <c r="B615" s="14">
        <v>2019</v>
      </c>
      <c r="C615" s="48">
        <v>8.2942006269592472</v>
      </c>
    </row>
    <row r="616" spans="1:3">
      <c r="A616" s="47" t="s">
        <v>337</v>
      </c>
      <c r="B616" s="14">
        <v>2019</v>
      </c>
      <c r="C616" s="48">
        <v>8.090750158931975</v>
      </c>
    </row>
    <row r="617" spans="1:3">
      <c r="A617" s="47" t="s">
        <v>337</v>
      </c>
      <c r="B617" s="14">
        <v>2019</v>
      </c>
      <c r="C617" s="48">
        <v>21.373861386138611</v>
      </c>
    </row>
    <row r="618" spans="1:3">
      <c r="A618" s="47" t="s">
        <v>337</v>
      </c>
      <c r="B618" s="14">
        <v>2019</v>
      </c>
      <c r="C618" s="48">
        <v>37.974406779661017</v>
      </c>
    </row>
    <row r="619" spans="1:3">
      <c r="A619" s="47" t="s">
        <v>337</v>
      </c>
      <c r="B619" s="14">
        <v>2019</v>
      </c>
      <c r="C619" s="48">
        <v>19.580107526881719</v>
      </c>
    </row>
    <row r="620" spans="1:3">
      <c r="A620" s="47" t="s">
        <v>337</v>
      </c>
      <c r="B620" s="14">
        <v>2019</v>
      </c>
      <c r="C620" s="48">
        <v>30.592505430847208</v>
      </c>
    </row>
    <row r="621" spans="1:3">
      <c r="A621" s="47" t="s">
        <v>337</v>
      </c>
      <c r="B621" s="14">
        <v>2019</v>
      </c>
      <c r="C621" s="48">
        <v>52.467650714729643</v>
      </c>
    </row>
    <row r="622" spans="1:3">
      <c r="A622" s="47" t="s">
        <v>337</v>
      </c>
      <c r="B622" s="14">
        <v>2019</v>
      </c>
      <c r="C622" s="48">
        <v>43.6953125</v>
      </c>
    </row>
    <row r="623" spans="1:3">
      <c r="A623" s="47" t="s">
        <v>337</v>
      </c>
      <c r="B623" s="14">
        <v>2019</v>
      </c>
      <c r="C623" s="48">
        <v>41.67377076411961</v>
      </c>
    </row>
    <row r="624" spans="1:3">
      <c r="A624" s="47" t="s">
        <v>337</v>
      </c>
      <c r="B624" s="14">
        <v>2019</v>
      </c>
      <c r="C624" s="48">
        <v>7.9226519337016574</v>
      </c>
    </row>
    <row r="625" spans="1:3">
      <c r="A625" s="47" t="s">
        <v>337</v>
      </c>
      <c r="B625" s="14">
        <v>2019</v>
      </c>
      <c r="C625" s="48">
        <v>24.578125</v>
      </c>
    </row>
    <row r="626" spans="1:3">
      <c r="A626" s="47" t="s">
        <v>337</v>
      </c>
      <c r="B626" s="14">
        <v>2019</v>
      </c>
      <c r="C626" s="48">
        <v>22.777306273062731</v>
      </c>
    </row>
    <row r="627" spans="1:3">
      <c r="A627" s="47" t="s">
        <v>337</v>
      </c>
      <c r="B627" s="14">
        <v>2019</v>
      </c>
      <c r="C627" s="48">
        <v>118.90470588235294</v>
      </c>
    </row>
    <row r="628" spans="1:3">
      <c r="A628" s="47" t="s">
        <v>337</v>
      </c>
      <c r="B628" s="14">
        <v>2019</v>
      </c>
      <c r="C628" s="48">
        <v>13.037128712871288</v>
      </c>
    </row>
    <row r="629" spans="1:3">
      <c r="A629" s="47" t="s">
        <v>337</v>
      </c>
      <c r="B629" s="14">
        <v>2019</v>
      </c>
      <c r="C629" s="48">
        <v>6.3981617647058826</v>
      </c>
    </row>
    <row r="630" spans="1:3">
      <c r="A630" s="47" t="s">
        <v>337</v>
      </c>
      <c r="B630" s="14">
        <v>2019</v>
      </c>
      <c r="C630" s="48">
        <v>0</v>
      </c>
    </row>
    <row r="631" spans="1:3">
      <c r="A631" s="47" t="s">
        <v>337</v>
      </c>
      <c r="B631" s="14">
        <v>2019</v>
      </c>
      <c r="C631" s="48">
        <v>0</v>
      </c>
    </row>
    <row r="632" spans="1:3">
      <c r="A632" s="47" t="s">
        <v>337</v>
      </c>
      <c r="B632" s="14">
        <v>2019</v>
      </c>
      <c r="C632" s="48">
        <v>0</v>
      </c>
    </row>
    <row r="633" spans="1:3">
      <c r="A633" s="47" t="s">
        <v>337</v>
      </c>
      <c r="B633" s="14">
        <v>2019</v>
      </c>
      <c r="C633" s="48">
        <v>0</v>
      </c>
    </row>
    <row r="634" spans="1:3">
      <c r="A634" s="47" t="s">
        <v>337</v>
      </c>
      <c r="B634" s="14">
        <v>2019</v>
      </c>
      <c r="C634" s="48">
        <v>0</v>
      </c>
    </row>
    <row r="635" spans="1:3">
      <c r="A635" s="47" t="s">
        <v>337</v>
      </c>
      <c r="B635" s="14">
        <v>2019</v>
      </c>
      <c r="C635" s="48">
        <v>0</v>
      </c>
    </row>
    <row r="636" spans="1:3">
      <c r="A636" s="47" t="s">
        <v>337</v>
      </c>
      <c r="B636" s="14">
        <v>2019</v>
      </c>
      <c r="C636" s="48">
        <v>42.443750000000001</v>
      </c>
    </row>
    <row r="637" spans="1:3">
      <c r="A637" s="47" t="s">
        <v>337</v>
      </c>
      <c r="B637" s="14">
        <v>2019</v>
      </c>
      <c r="C637" s="48">
        <v>0</v>
      </c>
    </row>
    <row r="638" spans="1:3">
      <c r="A638" s="47" t="s">
        <v>337</v>
      </c>
      <c r="B638" s="14">
        <v>2019</v>
      </c>
      <c r="C638" s="48">
        <v>34.817896389324964</v>
      </c>
    </row>
    <row r="639" spans="1:3">
      <c r="A639" s="47" t="s">
        <v>337</v>
      </c>
      <c r="B639" s="14">
        <v>2019</v>
      </c>
      <c r="C639" s="48">
        <v>0</v>
      </c>
    </row>
    <row r="640" spans="1:3">
      <c r="A640" s="47" t="s">
        <v>337</v>
      </c>
      <c r="B640" s="14">
        <v>2019</v>
      </c>
      <c r="C640" s="48">
        <v>29.043954030646233</v>
      </c>
    </row>
    <row r="641" spans="1:3">
      <c r="A641" s="47" t="s">
        <v>337</v>
      </c>
      <c r="B641" s="14">
        <v>2019</v>
      </c>
      <c r="C641" s="48">
        <v>43.504528676888135</v>
      </c>
    </row>
    <row r="642" spans="1:3">
      <c r="A642" s="47" t="s">
        <v>337</v>
      </c>
      <c r="B642" s="14">
        <v>2019</v>
      </c>
      <c r="C642" s="48">
        <v>31.758857884490588</v>
      </c>
    </row>
    <row r="643" spans="1:3">
      <c r="A643" s="47" t="s">
        <v>337</v>
      </c>
      <c r="B643" s="14">
        <v>2019</v>
      </c>
      <c r="C643" s="48">
        <v>30.844628357276697</v>
      </c>
    </row>
    <row r="644" spans="1:3">
      <c r="A644" s="47" t="s">
        <v>337</v>
      </c>
      <c r="B644" s="14">
        <v>2019</v>
      </c>
      <c r="C644" s="48">
        <v>76.96283572767021</v>
      </c>
    </row>
    <row r="645" spans="1:3">
      <c r="A645" s="47" t="s">
        <v>337</v>
      </c>
      <c r="B645" s="14">
        <v>2019</v>
      </c>
      <c r="C645" s="48">
        <v>28.778059377262849</v>
      </c>
    </row>
    <row r="646" spans="1:3">
      <c r="A646" s="47" t="s">
        <v>337</v>
      </c>
      <c r="B646" s="14">
        <v>2019</v>
      </c>
      <c r="C646" s="48">
        <v>65.119300437226727</v>
      </c>
    </row>
    <row r="647" spans="1:3">
      <c r="A647" s="47" t="s">
        <v>337</v>
      </c>
      <c r="B647" s="14">
        <v>2019</v>
      </c>
      <c r="C647" s="48">
        <v>72.109090909090895</v>
      </c>
    </row>
    <row r="648" spans="1:3">
      <c r="A648" s="47" t="s">
        <v>337</v>
      </c>
      <c r="B648" s="14">
        <v>2019</v>
      </c>
      <c r="C648" s="48">
        <v>0</v>
      </c>
    </row>
    <row r="649" spans="1:3">
      <c r="A649" s="47" t="s">
        <v>337</v>
      </c>
      <c r="B649" s="14">
        <v>2019</v>
      </c>
      <c r="C649" s="48">
        <v>74.340740740740742</v>
      </c>
    </row>
    <row r="650" spans="1:3">
      <c r="A650" s="47" t="s">
        <v>337</v>
      </c>
      <c r="B650" s="14">
        <v>2019</v>
      </c>
      <c r="C650" s="48">
        <v>16.399905123339657</v>
      </c>
    </row>
    <row r="651" spans="1:3">
      <c r="A651" s="47" t="s">
        <v>337</v>
      </c>
      <c r="B651" s="14">
        <v>2019</v>
      </c>
      <c r="C651" s="48">
        <v>71.08387096774193</v>
      </c>
    </row>
    <row r="652" spans="1:3">
      <c r="A652" s="47" t="s">
        <v>337</v>
      </c>
      <c r="B652" s="14">
        <v>2019</v>
      </c>
      <c r="C652" s="48">
        <v>58.062732520846701</v>
      </c>
    </row>
    <row r="653" spans="1:3">
      <c r="A653" s="47" t="s">
        <v>337</v>
      </c>
      <c r="B653" s="14">
        <v>2019</v>
      </c>
      <c r="C653" s="48">
        <v>48.280469245402664</v>
      </c>
    </row>
    <row r="654" spans="1:3">
      <c r="A654" s="47" t="s">
        <v>337</v>
      </c>
      <c r="B654" s="14">
        <v>2019</v>
      </c>
      <c r="C654" s="48">
        <v>60.222100789313906</v>
      </c>
    </row>
    <row r="655" spans="1:3">
      <c r="A655" s="47" t="s">
        <v>337</v>
      </c>
      <c r="B655" s="14">
        <v>2019</v>
      </c>
      <c r="C655" s="48">
        <v>29.072359266287162</v>
      </c>
    </row>
    <row r="656" spans="1:3">
      <c r="A656" s="47" t="s">
        <v>337</v>
      </c>
      <c r="B656" s="14">
        <v>2019</v>
      </c>
      <c r="C656" s="48">
        <v>72.333041848844474</v>
      </c>
    </row>
    <row r="657" spans="1:3">
      <c r="A657" s="47" t="s">
        <v>337</v>
      </c>
      <c r="B657" s="14">
        <v>2019</v>
      </c>
      <c r="C657" s="48">
        <v>47.921475312314094</v>
      </c>
    </row>
    <row r="658" spans="1:3">
      <c r="A658" s="47" t="s">
        <v>337</v>
      </c>
      <c r="B658" s="14">
        <v>2019</v>
      </c>
      <c r="C658" s="48">
        <v>0</v>
      </c>
    </row>
    <row r="659" spans="1:3">
      <c r="A659" s="47" t="s">
        <v>337</v>
      </c>
      <c r="B659" s="14">
        <v>2019</v>
      </c>
      <c r="C659" s="48">
        <v>94.697220487195494</v>
      </c>
    </row>
    <row r="660" spans="1:3">
      <c r="A660" s="47" t="s">
        <v>337</v>
      </c>
      <c r="B660" s="14">
        <v>2019</v>
      </c>
      <c r="C660" s="48">
        <v>32.861600279524808</v>
      </c>
    </row>
    <row r="661" spans="1:3">
      <c r="A661" s="47" t="s">
        <v>337</v>
      </c>
      <c r="B661" s="14">
        <v>2019</v>
      </c>
      <c r="C661" s="48">
        <v>0</v>
      </c>
    </row>
    <row r="662" spans="1:3">
      <c r="A662" s="47" t="s">
        <v>337</v>
      </c>
      <c r="B662" s="14">
        <v>2019</v>
      </c>
      <c r="C662" s="48">
        <v>101.05789473684212</v>
      </c>
    </row>
    <row r="663" spans="1:3">
      <c r="A663" s="47" t="s">
        <v>337</v>
      </c>
      <c r="B663" s="14">
        <v>2019</v>
      </c>
      <c r="C663" s="48">
        <v>89.502254209668649</v>
      </c>
    </row>
    <row r="664" spans="1:3">
      <c r="A664" s="47" t="s">
        <v>337</v>
      </c>
      <c r="B664" s="14">
        <v>2019</v>
      </c>
      <c r="C664" s="48">
        <v>104.55437262357414</v>
      </c>
    </row>
    <row r="665" spans="1:3">
      <c r="A665" s="47" t="s">
        <v>337</v>
      </c>
      <c r="B665" s="14">
        <v>2019</v>
      </c>
      <c r="C665" s="48">
        <v>20.492386900742741</v>
      </c>
    </row>
    <row r="666" spans="1:3">
      <c r="A666" s="47" t="s">
        <v>337</v>
      </c>
      <c r="B666" s="14">
        <v>2019</v>
      </c>
      <c r="C666" s="48">
        <v>84.316952353282971</v>
      </c>
    </row>
    <row r="667" spans="1:3">
      <c r="A667" s="47" t="s">
        <v>337</v>
      </c>
      <c r="B667" s="14">
        <v>2019</v>
      </c>
      <c r="C667" s="48">
        <v>0</v>
      </c>
    </row>
    <row r="668" spans="1:3">
      <c r="A668" s="47" t="s">
        <v>337</v>
      </c>
      <c r="B668" s="14">
        <v>2019</v>
      </c>
      <c r="C668" s="48">
        <v>6.5764244186046517</v>
      </c>
    </row>
    <row r="669" spans="1:3">
      <c r="A669" s="47" t="s">
        <v>337</v>
      </c>
      <c r="B669" s="14">
        <v>2019</v>
      </c>
      <c r="C669" s="48">
        <v>0</v>
      </c>
    </row>
    <row r="670" spans="1:3">
      <c r="A670" s="47" t="s">
        <v>337</v>
      </c>
      <c r="B670" s="14">
        <v>2019</v>
      </c>
      <c r="C670" s="48">
        <v>0</v>
      </c>
    </row>
    <row r="671" spans="1:3">
      <c r="A671" s="47" t="s">
        <v>337</v>
      </c>
      <c r="B671" s="14">
        <v>2019</v>
      </c>
      <c r="C671" s="48">
        <v>99.15280783101494</v>
      </c>
    </row>
    <row r="672" spans="1:3">
      <c r="A672" s="47" t="s">
        <v>337</v>
      </c>
      <c r="B672" s="14">
        <v>2019</v>
      </c>
      <c r="C672" s="48">
        <v>0</v>
      </c>
    </row>
    <row r="673" spans="1:3">
      <c r="A673" s="47" t="s">
        <v>337</v>
      </c>
      <c r="B673" s="14">
        <v>2019</v>
      </c>
      <c r="C673" s="48">
        <v>100.76166932482722</v>
      </c>
    </row>
    <row r="674" spans="1:3">
      <c r="A674" s="47" t="s">
        <v>337</v>
      </c>
      <c r="B674" s="14">
        <v>2019</v>
      </c>
      <c r="C674" s="48">
        <v>90.417597022860193</v>
      </c>
    </row>
    <row r="675" spans="1:3">
      <c r="A675" s="47" t="s">
        <v>337</v>
      </c>
      <c r="B675" s="14">
        <v>2019</v>
      </c>
      <c r="C675" s="48">
        <v>99.931070070613799</v>
      </c>
    </row>
    <row r="676" spans="1:3">
      <c r="A676" s="47" t="s">
        <v>337</v>
      </c>
      <c r="B676" s="14">
        <v>2019</v>
      </c>
      <c r="C676" s="48">
        <v>0</v>
      </c>
    </row>
    <row r="677" spans="1:3">
      <c r="A677" s="47" t="s">
        <v>337</v>
      </c>
      <c r="B677" s="14">
        <v>2019</v>
      </c>
      <c r="C677" s="48">
        <v>0</v>
      </c>
    </row>
    <row r="678" spans="1:3">
      <c r="A678" s="47" t="s">
        <v>337</v>
      </c>
      <c r="B678" s="14">
        <v>2019</v>
      </c>
      <c r="C678" s="48">
        <v>47.442656250000006</v>
      </c>
    </row>
    <row r="679" spans="1:3">
      <c r="A679" s="47" t="s">
        <v>337</v>
      </c>
      <c r="B679" s="14">
        <v>2019</v>
      </c>
      <c r="C679" s="48">
        <v>58.174456816947313</v>
      </c>
    </row>
    <row r="680" spans="1:3">
      <c r="A680" s="47" t="s">
        <v>337</v>
      </c>
      <c r="B680" s="14">
        <v>2019</v>
      </c>
      <c r="C680" s="48">
        <v>31.478747597693786</v>
      </c>
    </row>
    <row r="681" spans="1:3">
      <c r="A681" s="47" t="s">
        <v>337</v>
      </c>
      <c r="B681" s="14">
        <v>2019</v>
      </c>
      <c r="C681" s="48">
        <v>47.076226348983887</v>
      </c>
    </row>
    <row r="682" spans="1:3">
      <c r="A682" s="47" t="s">
        <v>337</v>
      </c>
      <c r="B682" s="14">
        <v>2019</v>
      </c>
      <c r="C682" s="48">
        <v>87.593779904306217</v>
      </c>
    </row>
    <row r="683" spans="1:3">
      <c r="A683" s="47" t="s">
        <v>337</v>
      </c>
      <c r="B683" s="14">
        <v>2019</v>
      </c>
      <c r="C683" s="48">
        <v>66.031605246720801</v>
      </c>
    </row>
    <row r="684" spans="1:3">
      <c r="A684" s="47" t="s">
        <v>337</v>
      </c>
      <c r="B684" s="14">
        <v>2019</v>
      </c>
      <c r="C684" s="48">
        <v>101.38973384030417</v>
      </c>
    </row>
    <row r="685" spans="1:3">
      <c r="A685" s="47" t="s">
        <v>337</v>
      </c>
      <c r="B685" s="14">
        <v>2019</v>
      </c>
      <c r="C685" s="48">
        <v>76.558188484519277</v>
      </c>
    </row>
    <row r="686" spans="1:3">
      <c r="A686" s="47" t="s">
        <v>337</v>
      </c>
      <c r="B686" s="14">
        <v>2019</v>
      </c>
      <c r="C686" s="48">
        <v>19.680168185003506</v>
      </c>
    </row>
    <row r="687" spans="1:3">
      <c r="A687" s="47" t="s">
        <v>337</v>
      </c>
      <c r="B687" s="14">
        <v>2019</v>
      </c>
      <c r="C687" s="48">
        <v>20.228176501860712</v>
      </c>
    </row>
    <row r="688" spans="1:3">
      <c r="A688" s="47" t="s">
        <v>337</v>
      </c>
      <c r="B688" s="14">
        <v>2019</v>
      </c>
      <c r="C688" s="48">
        <v>8.7813517441860469</v>
      </c>
    </row>
    <row r="689" spans="1:3">
      <c r="A689" s="47" t="s">
        <v>337</v>
      </c>
      <c r="B689" s="14">
        <v>2019</v>
      </c>
      <c r="C689" s="48">
        <v>128.47779739272133</v>
      </c>
    </row>
    <row r="690" spans="1:3">
      <c r="A690" s="47" t="s">
        <v>337</v>
      </c>
      <c r="B690" s="14">
        <v>2019</v>
      </c>
      <c r="C690" s="48">
        <v>25.679762648344784</v>
      </c>
    </row>
    <row r="691" spans="1:3">
      <c r="A691" s="47" t="s">
        <v>337</v>
      </c>
      <c r="B691" s="14">
        <v>2019</v>
      </c>
      <c r="C691" s="48">
        <v>94.987326120556403</v>
      </c>
    </row>
    <row r="692" spans="1:3">
      <c r="A692" s="47" t="s">
        <v>337</v>
      </c>
      <c r="B692" s="14">
        <v>2019</v>
      </c>
      <c r="C692" s="48">
        <v>81.576612434631031</v>
      </c>
    </row>
    <row r="693" spans="1:3">
      <c r="A693" s="47" t="s">
        <v>337</v>
      </c>
      <c r="B693" s="14">
        <v>2019</v>
      </c>
      <c r="C693" s="48">
        <v>16.712544620091787</v>
      </c>
    </row>
    <row r="694" spans="1:3">
      <c r="A694" s="47" t="s">
        <v>337</v>
      </c>
      <c r="B694" s="14">
        <v>2019</v>
      </c>
      <c r="C694" s="48">
        <v>120.30989696312365</v>
      </c>
    </row>
    <row r="695" spans="1:3">
      <c r="A695" s="47" t="s">
        <v>337</v>
      </c>
      <c r="B695" s="14">
        <v>2019</v>
      </c>
      <c r="C695" s="48">
        <v>19.571071643588198</v>
      </c>
    </row>
    <row r="696" spans="1:3">
      <c r="A696" s="47" t="s">
        <v>337</v>
      </c>
      <c r="B696" s="14">
        <v>2019</v>
      </c>
      <c r="C696" s="48">
        <v>62.963068545803978</v>
      </c>
    </row>
    <row r="697" spans="1:3">
      <c r="A697" s="47" t="s">
        <v>337</v>
      </c>
      <c r="B697" s="14">
        <v>2019</v>
      </c>
      <c r="C697" s="48">
        <v>90.046720799500306</v>
      </c>
    </row>
    <row r="698" spans="1:3">
      <c r="A698" s="47" t="s">
        <v>337</v>
      </c>
      <c r="B698" s="14">
        <v>2019</v>
      </c>
      <c r="C698" s="48">
        <v>73.175677302829612</v>
      </c>
    </row>
    <row r="699" spans="1:3">
      <c r="A699" s="47" t="s">
        <v>337</v>
      </c>
      <c r="B699" s="14">
        <v>2019</v>
      </c>
      <c r="C699" s="48">
        <v>6.0969706433479072</v>
      </c>
    </row>
    <row r="700" spans="1:3">
      <c r="A700" s="47" t="s">
        <v>337</v>
      </c>
      <c r="B700" s="14">
        <v>2019</v>
      </c>
      <c r="C700" s="48">
        <v>11.0197320782042</v>
      </c>
    </row>
    <row r="701" spans="1:3">
      <c r="A701" s="47" t="s">
        <v>337</v>
      </c>
      <c r="B701" s="14">
        <v>2019</v>
      </c>
      <c r="C701" s="48">
        <v>43.635852592129915</v>
      </c>
    </row>
    <row r="702" spans="1:3">
      <c r="A702" s="47" t="s">
        <v>337</v>
      </c>
      <c r="B702" s="14">
        <v>2019</v>
      </c>
      <c r="C702" s="48">
        <v>8.0305139186295502</v>
      </c>
    </row>
    <row r="703" spans="1:3">
      <c r="A703" s="47" t="s">
        <v>337</v>
      </c>
      <c r="B703" s="14">
        <v>2019</v>
      </c>
      <c r="C703" s="48">
        <v>7.4732510288065841</v>
      </c>
    </row>
    <row r="704" spans="1:3">
      <c r="A704" s="47" t="s">
        <v>337</v>
      </c>
      <c r="B704" s="14">
        <v>2019</v>
      </c>
      <c r="C704" s="48">
        <v>40.488614800759017</v>
      </c>
    </row>
    <row r="705" spans="1:3">
      <c r="A705" s="47" t="s">
        <v>337</v>
      </c>
      <c r="B705" s="14">
        <v>2019</v>
      </c>
      <c r="C705" s="48">
        <v>86.574558032282852</v>
      </c>
    </row>
    <row r="706" spans="1:3">
      <c r="A706" s="47" t="s">
        <v>337</v>
      </c>
      <c r="B706" s="14">
        <v>2019</v>
      </c>
      <c r="C706" s="48">
        <v>56.6809614168248</v>
      </c>
    </row>
    <row r="707" spans="1:3">
      <c r="A707" s="47" t="s">
        <v>337</v>
      </c>
      <c r="B707" s="14">
        <v>2019</v>
      </c>
      <c r="C707" s="48">
        <v>9.4094316052467217</v>
      </c>
    </row>
    <row r="708" spans="1:3">
      <c r="A708" s="47" t="s">
        <v>337</v>
      </c>
      <c r="B708" s="14">
        <v>2019</v>
      </c>
      <c r="C708" s="48">
        <v>66.994621790423309</v>
      </c>
    </row>
    <row r="709" spans="1:3">
      <c r="A709" s="47" t="s">
        <v>337</v>
      </c>
      <c r="B709" s="14">
        <v>2019</v>
      </c>
      <c r="C709" s="48">
        <v>61.393823733518381</v>
      </c>
    </row>
    <row r="710" spans="1:3">
      <c r="A710" s="47" t="s">
        <v>337</v>
      </c>
      <c r="B710" s="14">
        <v>2019</v>
      </c>
      <c r="C710" s="48">
        <v>36.958244111349039</v>
      </c>
    </row>
    <row r="711" spans="1:3">
      <c r="A711" s="47" t="s">
        <v>337</v>
      </c>
      <c r="B711" s="14">
        <v>2019</v>
      </c>
      <c r="C711" s="48">
        <v>8.5307692307692307</v>
      </c>
    </row>
    <row r="712" spans="1:3">
      <c r="A712" s="47" t="s">
        <v>337</v>
      </c>
      <c r="B712" s="14">
        <v>2019</v>
      </c>
      <c r="C712" s="48">
        <v>4.3258928571428577</v>
      </c>
    </row>
    <row r="713" spans="1:3">
      <c r="A713" s="47" t="s">
        <v>337</v>
      </c>
      <c r="B713" s="14">
        <v>2019</v>
      </c>
      <c r="C713" s="48">
        <v>0.39894578313253015</v>
      </c>
    </row>
    <row r="714" spans="1:3">
      <c r="A714" s="47" t="s">
        <v>337</v>
      </c>
      <c r="B714" s="14">
        <v>2019</v>
      </c>
      <c r="C714" s="48">
        <v>49.498387096774188</v>
      </c>
    </row>
    <row r="715" spans="1:3">
      <c r="A715" s="47" t="s">
        <v>337</v>
      </c>
      <c r="B715" s="14">
        <v>2019</v>
      </c>
      <c r="C715" s="48">
        <v>52.500403225806451</v>
      </c>
    </row>
    <row r="716" spans="1:3">
      <c r="A716" s="47" t="s">
        <v>337</v>
      </c>
      <c r="B716" s="14">
        <v>2019</v>
      </c>
      <c r="C716" s="48">
        <v>54.854435483870972</v>
      </c>
    </row>
    <row r="717" spans="1:3">
      <c r="A717" s="47" t="s">
        <v>337</v>
      </c>
      <c r="B717" s="14">
        <v>2019</v>
      </c>
      <c r="C717" s="48">
        <v>54.936629526462397</v>
      </c>
    </row>
    <row r="718" spans="1:3">
      <c r="A718" s="47" t="s">
        <v>337</v>
      </c>
      <c r="B718" s="14">
        <v>2019</v>
      </c>
      <c r="C718" s="48">
        <v>85.52811653116531</v>
      </c>
    </row>
    <row r="719" spans="1:3">
      <c r="A719" s="47" t="s">
        <v>337</v>
      </c>
      <c r="B719" s="14">
        <v>2019</v>
      </c>
      <c r="C719" s="48">
        <v>133.08020261713804</v>
      </c>
    </row>
    <row r="720" spans="1:3">
      <c r="A720" s="47" t="s">
        <v>337</v>
      </c>
      <c r="B720" s="14">
        <v>2019</v>
      </c>
      <c r="C720" s="48">
        <v>24.002956989247313</v>
      </c>
    </row>
    <row r="721" spans="1:3">
      <c r="A721" s="47" t="s">
        <v>337</v>
      </c>
      <c r="B721" s="14">
        <v>2019</v>
      </c>
      <c r="C721" s="48">
        <v>54.081784386617095</v>
      </c>
    </row>
    <row r="722" spans="1:3">
      <c r="A722" s="47" t="s">
        <v>337</v>
      </c>
      <c r="B722" s="14">
        <v>2019</v>
      </c>
      <c r="C722" s="48">
        <v>14.016571969696967</v>
      </c>
    </row>
    <row r="723" spans="1:3">
      <c r="A723" s="47" t="s">
        <v>337</v>
      </c>
      <c r="B723" s="14">
        <v>2019</v>
      </c>
      <c r="C723" s="48">
        <v>35.394583843329258</v>
      </c>
    </row>
    <row r="724" spans="1:3">
      <c r="A724" s="47" t="s">
        <v>337</v>
      </c>
      <c r="B724" s="14">
        <v>2019</v>
      </c>
      <c r="C724" s="48">
        <v>36.682799442896936</v>
      </c>
    </row>
    <row r="725" spans="1:3">
      <c r="A725" s="47" t="s">
        <v>337</v>
      </c>
      <c r="B725" s="14">
        <v>2019</v>
      </c>
      <c r="C725" s="48">
        <v>28.400089605734767</v>
      </c>
    </row>
    <row r="726" spans="1:3">
      <c r="A726" s="47" t="s">
        <v>337</v>
      </c>
      <c r="B726" s="14">
        <v>2019</v>
      </c>
      <c r="C726" s="48">
        <v>49.616158900836318</v>
      </c>
    </row>
    <row r="727" spans="1:3">
      <c r="A727" s="47" t="s">
        <v>337</v>
      </c>
      <c r="B727" s="14">
        <v>2019</v>
      </c>
      <c r="C727" s="48">
        <v>0</v>
      </c>
    </row>
    <row r="728" spans="1:3">
      <c r="A728" s="47" t="s">
        <v>337</v>
      </c>
      <c r="B728" s="14">
        <v>2019</v>
      </c>
      <c r="C728" s="48">
        <v>0</v>
      </c>
    </row>
    <row r="729" spans="1:3">
      <c r="A729" s="47" t="s">
        <v>337</v>
      </c>
      <c r="B729" s="14">
        <v>2019</v>
      </c>
      <c r="C729" s="48">
        <v>0</v>
      </c>
    </row>
    <row r="730" spans="1:3">
      <c r="A730" s="47" t="s">
        <v>337</v>
      </c>
      <c r="B730" s="14">
        <v>2019</v>
      </c>
      <c r="C730" s="48">
        <v>0</v>
      </c>
    </row>
    <row r="731" spans="1:3">
      <c r="A731" s="47" t="s">
        <v>337</v>
      </c>
      <c r="B731" s="14">
        <v>2019</v>
      </c>
      <c r="C731" s="48">
        <v>0</v>
      </c>
    </row>
    <row r="732" spans="1:3">
      <c r="A732" s="47" t="s">
        <v>337</v>
      </c>
      <c r="B732" s="14">
        <v>2019</v>
      </c>
      <c r="C732" s="48">
        <v>84.14733881436608</v>
      </c>
    </row>
    <row r="733" spans="1:3">
      <c r="A733" s="47" t="s">
        <v>337</v>
      </c>
      <c r="B733" s="14">
        <v>2020</v>
      </c>
      <c r="C733" s="48">
        <v>0</v>
      </c>
    </row>
    <row r="734" spans="1:3">
      <c r="A734" s="47" t="s">
        <v>337</v>
      </c>
      <c r="B734" s="14">
        <v>2020</v>
      </c>
      <c r="C734" s="48">
        <v>13.013959390862944</v>
      </c>
    </row>
    <row r="735" spans="1:3">
      <c r="A735" s="47" t="s">
        <v>337</v>
      </c>
      <c r="B735" s="14">
        <v>2020</v>
      </c>
      <c r="C735" s="48">
        <v>40.52918781725888</v>
      </c>
    </row>
    <row r="736" spans="1:3">
      <c r="A736" s="47" t="s">
        <v>337</v>
      </c>
      <c r="B736" s="14">
        <v>2020</v>
      </c>
      <c r="C736" s="48">
        <v>0</v>
      </c>
    </row>
    <row r="737" spans="1:3">
      <c r="A737" s="47" t="s">
        <v>337</v>
      </c>
      <c r="B737" s="14">
        <v>2020</v>
      </c>
      <c r="C737" s="48">
        <v>0</v>
      </c>
    </row>
    <row r="738" spans="1:3">
      <c r="A738" s="47" t="s">
        <v>337</v>
      </c>
      <c r="B738" s="14">
        <v>2020</v>
      </c>
      <c r="C738" s="48">
        <v>101.44915540540541</v>
      </c>
    </row>
    <row r="739" spans="1:3">
      <c r="A739" s="47" t="s">
        <v>337</v>
      </c>
      <c r="B739" s="14">
        <v>2020</v>
      </c>
      <c r="C739" s="48">
        <v>54.263292061179889</v>
      </c>
    </row>
    <row r="740" spans="1:3">
      <c r="A740" s="47" t="s">
        <v>337</v>
      </c>
      <c r="B740" s="14">
        <v>2020</v>
      </c>
      <c r="C740" s="48">
        <v>0</v>
      </c>
    </row>
    <row r="741" spans="1:3">
      <c r="A741" s="47" t="s">
        <v>337</v>
      </c>
      <c r="B741" s="14">
        <v>2020</v>
      </c>
      <c r="C741" s="48">
        <v>40.150375939849624</v>
      </c>
    </row>
    <row r="742" spans="1:3">
      <c r="A742" s="47" t="s">
        <v>337</v>
      </c>
      <c r="B742" s="14">
        <v>2020</v>
      </c>
      <c r="C742" s="48">
        <v>0</v>
      </c>
    </row>
    <row r="743" spans="1:3">
      <c r="A743" s="47" t="s">
        <v>337</v>
      </c>
      <c r="B743" s="14">
        <v>2020</v>
      </c>
      <c r="C743" s="48">
        <v>19.134013109978145</v>
      </c>
    </row>
    <row r="744" spans="1:3">
      <c r="A744" s="47" t="s">
        <v>337</v>
      </c>
      <c r="B744" s="14">
        <v>2020</v>
      </c>
      <c r="C744" s="48">
        <v>0</v>
      </c>
    </row>
    <row r="745" spans="1:3">
      <c r="A745" s="47" t="s">
        <v>337</v>
      </c>
      <c r="B745" s="14">
        <v>2020</v>
      </c>
      <c r="C745" s="48">
        <v>55.545884923525122</v>
      </c>
    </row>
    <row r="746" spans="1:3">
      <c r="A746" s="47" t="s">
        <v>337</v>
      </c>
      <c r="B746" s="14">
        <v>2020</v>
      </c>
      <c r="C746" s="48">
        <v>59.747519841269842</v>
      </c>
    </row>
    <row r="747" spans="1:3">
      <c r="A747" s="47" t="s">
        <v>337</v>
      </c>
      <c r="B747" s="14">
        <v>2020</v>
      </c>
      <c r="C747" s="48">
        <v>14.804989075018206</v>
      </c>
    </row>
    <row r="748" spans="1:3">
      <c r="A748" s="47" t="s">
        <v>337</v>
      </c>
      <c r="B748" s="14">
        <v>2020</v>
      </c>
      <c r="C748" s="48">
        <v>46.484417808219185</v>
      </c>
    </row>
    <row r="749" spans="1:3">
      <c r="A749" s="47" t="s">
        <v>337</v>
      </c>
      <c r="B749" s="14">
        <v>2020</v>
      </c>
      <c r="C749" s="48">
        <v>0</v>
      </c>
    </row>
    <row r="750" spans="1:3">
      <c r="A750" s="47" t="s">
        <v>337</v>
      </c>
      <c r="B750" s="14">
        <v>2020</v>
      </c>
      <c r="C750" s="48">
        <v>29.078685258964146</v>
      </c>
    </row>
    <row r="751" spans="1:3">
      <c r="A751" s="47" t="s">
        <v>337</v>
      </c>
      <c r="B751" s="14">
        <v>2020</v>
      </c>
      <c r="C751" s="48">
        <v>12.688461538461539</v>
      </c>
    </row>
    <row r="752" spans="1:3">
      <c r="A752" s="47" t="s">
        <v>337</v>
      </c>
      <c r="B752" s="14">
        <v>2020</v>
      </c>
      <c r="C752" s="48">
        <v>33.501733921815891</v>
      </c>
    </row>
    <row r="753" spans="1:3">
      <c r="A753" s="47" t="s">
        <v>337</v>
      </c>
      <c r="B753" s="14">
        <v>2020</v>
      </c>
      <c r="C753" s="48">
        <v>15.37731092436975</v>
      </c>
    </row>
    <row r="754" spans="1:3">
      <c r="A754" s="47" t="s">
        <v>337</v>
      </c>
      <c r="B754" s="14">
        <v>2020</v>
      </c>
      <c r="C754" s="48">
        <v>19.801499999999997</v>
      </c>
    </row>
    <row r="755" spans="1:3">
      <c r="A755" s="47" t="s">
        <v>337</v>
      </c>
      <c r="B755" s="14">
        <v>2020</v>
      </c>
      <c r="C755" s="48">
        <v>13.151618929016189</v>
      </c>
    </row>
    <row r="756" spans="1:3">
      <c r="A756" s="47" t="s">
        <v>337</v>
      </c>
      <c r="B756" s="14">
        <v>2020</v>
      </c>
      <c r="C756" s="48">
        <v>8.7857883817427371</v>
      </c>
    </row>
    <row r="757" spans="1:3">
      <c r="A757" s="47" t="s">
        <v>337</v>
      </c>
      <c r="B757" s="14">
        <v>2020</v>
      </c>
      <c r="C757" s="48">
        <v>23.152596153846154</v>
      </c>
    </row>
    <row r="758" spans="1:3">
      <c r="A758" s="47" t="s">
        <v>337</v>
      </c>
      <c r="B758" s="14">
        <v>2020</v>
      </c>
      <c r="C758" s="48">
        <v>29.741858237547895</v>
      </c>
    </row>
    <row r="759" spans="1:3">
      <c r="A759" s="47" t="s">
        <v>337</v>
      </c>
      <c r="B759" s="14">
        <v>2020</v>
      </c>
      <c r="C759" s="48">
        <v>59.837017434620172</v>
      </c>
    </row>
    <row r="760" spans="1:3">
      <c r="A760" s="47" t="s">
        <v>337</v>
      </c>
      <c r="B760" s="14">
        <v>2020</v>
      </c>
      <c r="C760" s="48">
        <v>28.755323785803242</v>
      </c>
    </row>
    <row r="761" spans="1:3">
      <c r="A761" s="47" t="s">
        <v>337</v>
      </c>
      <c r="B761" s="14">
        <v>2020</v>
      </c>
      <c r="C761" s="48">
        <v>33.268799999999999</v>
      </c>
    </row>
    <row r="762" spans="1:3">
      <c r="A762" s="47" t="s">
        <v>337</v>
      </c>
      <c r="B762" s="14">
        <v>2020</v>
      </c>
      <c r="C762" s="48">
        <v>48.402522935779814</v>
      </c>
    </row>
    <row r="763" spans="1:3">
      <c r="A763" s="47" t="s">
        <v>337</v>
      </c>
      <c r="B763" s="14">
        <v>2020</v>
      </c>
      <c r="C763" s="48">
        <v>46.660856573705189</v>
      </c>
    </row>
    <row r="764" spans="1:3">
      <c r="A764" s="47" t="s">
        <v>337</v>
      </c>
      <c r="B764" s="14">
        <v>2020</v>
      </c>
      <c r="C764" s="48">
        <v>0</v>
      </c>
    </row>
    <row r="765" spans="1:3">
      <c r="A765" s="47" t="s">
        <v>337</v>
      </c>
      <c r="B765" s="14">
        <v>2020</v>
      </c>
      <c r="C765" s="48">
        <v>19.499521072796934</v>
      </c>
    </row>
    <row r="766" spans="1:3">
      <c r="A766" s="47" t="s">
        <v>337</v>
      </c>
      <c r="B766" s="14">
        <v>2020</v>
      </c>
      <c r="C766" s="48">
        <v>5.3311666666666664</v>
      </c>
    </row>
    <row r="767" spans="1:3">
      <c r="A767" s="47" t="s">
        <v>337</v>
      </c>
      <c r="B767" s="14">
        <v>2020</v>
      </c>
      <c r="C767" s="48">
        <v>0</v>
      </c>
    </row>
    <row r="768" spans="1:3">
      <c r="A768" s="47" t="s">
        <v>337</v>
      </c>
      <c r="B768" s="14">
        <v>2020</v>
      </c>
      <c r="C768" s="48">
        <v>0</v>
      </c>
    </row>
    <row r="769" spans="1:3">
      <c r="A769" s="47" t="s">
        <v>337</v>
      </c>
      <c r="B769" s="14">
        <v>2020</v>
      </c>
      <c r="C769" s="48">
        <v>25.794888597640892</v>
      </c>
    </row>
    <row r="770" spans="1:3">
      <c r="A770" s="47" t="s">
        <v>337</v>
      </c>
      <c r="B770" s="14">
        <v>2020</v>
      </c>
      <c r="C770" s="48">
        <v>11.220785440613026</v>
      </c>
    </row>
    <row r="771" spans="1:3">
      <c r="A771" s="47" t="s">
        <v>337</v>
      </c>
      <c r="B771" s="14">
        <v>2020</v>
      </c>
      <c r="C771" s="48">
        <v>0</v>
      </c>
    </row>
    <row r="772" spans="1:3">
      <c r="A772" s="47" t="s">
        <v>337</v>
      </c>
      <c r="B772" s="14">
        <v>2020</v>
      </c>
      <c r="C772" s="48">
        <v>43.785190126751168</v>
      </c>
    </row>
    <row r="773" spans="1:3">
      <c r="A773" s="47" t="s">
        <v>337</v>
      </c>
      <c r="B773" s="14">
        <v>2020</v>
      </c>
      <c r="C773" s="48">
        <v>4.7530425963488847</v>
      </c>
    </row>
    <row r="774" spans="1:3">
      <c r="A774" s="47" t="s">
        <v>337</v>
      </c>
      <c r="B774" s="14">
        <v>2020</v>
      </c>
      <c r="C774" s="48">
        <v>19.536024016010671</v>
      </c>
    </row>
    <row r="775" spans="1:3">
      <c r="A775" s="47" t="s">
        <v>337</v>
      </c>
      <c r="B775" s="14">
        <v>2020</v>
      </c>
      <c r="C775" s="48">
        <v>26.845617529880478</v>
      </c>
    </row>
    <row r="776" spans="1:3">
      <c r="A776" s="47" t="s">
        <v>337</v>
      </c>
      <c r="B776" s="14">
        <v>2020</v>
      </c>
      <c r="C776" s="48">
        <v>27.26825557809331</v>
      </c>
    </row>
    <row r="777" spans="1:3">
      <c r="A777" s="47" t="s">
        <v>337</v>
      </c>
      <c r="B777" s="14">
        <v>2020</v>
      </c>
      <c r="C777" s="48">
        <v>0</v>
      </c>
    </row>
    <row r="778" spans="1:3">
      <c r="A778" s="47" t="s">
        <v>337</v>
      </c>
      <c r="B778" s="14">
        <v>2020</v>
      </c>
      <c r="C778" s="48">
        <v>9.9257333333333335</v>
      </c>
    </row>
    <row r="779" spans="1:3">
      <c r="A779" s="47" t="s">
        <v>337</v>
      </c>
      <c r="B779" s="14">
        <v>2020</v>
      </c>
      <c r="C779" s="48">
        <v>7.4003703703703705</v>
      </c>
    </row>
    <row r="780" spans="1:3">
      <c r="A780" s="47" t="s">
        <v>337</v>
      </c>
      <c r="B780" s="14">
        <v>2020</v>
      </c>
      <c r="C780" s="48">
        <v>12.75464765100671</v>
      </c>
    </row>
    <row r="781" spans="1:3">
      <c r="A781" s="47" t="s">
        <v>337</v>
      </c>
      <c r="B781" s="14">
        <v>2020</v>
      </c>
      <c r="C781" s="48">
        <v>0.36608961303462323</v>
      </c>
    </row>
    <row r="782" spans="1:3">
      <c r="A782" s="47" t="s">
        <v>337</v>
      </c>
      <c r="B782" s="14">
        <v>2020</v>
      </c>
      <c r="C782" s="48">
        <v>0</v>
      </c>
    </row>
    <row r="783" spans="1:3">
      <c r="A783" s="47" t="s">
        <v>337</v>
      </c>
      <c r="B783" s="14">
        <v>2020</v>
      </c>
      <c r="C783" s="48">
        <v>32.945239637305697</v>
      </c>
    </row>
    <row r="784" spans="1:3">
      <c r="A784" s="47" t="s">
        <v>337</v>
      </c>
      <c r="B784" s="14">
        <v>2020</v>
      </c>
      <c r="C784" s="48">
        <v>0</v>
      </c>
    </row>
    <row r="785" spans="1:3">
      <c r="A785" s="47" t="s">
        <v>337</v>
      </c>
      <c r="B785" s="14">
        <v>2020</v>
      </c>
      <c r="C785" s="48">
        <v>35.812628205128206</v>
      </c>
    </row>
    <row r="786" spans="1:3">
      <c r="A786" s="47" t="s">
        <v>337</v>
      </c>
      <c r="B786" s="14">
        <v>2020</v>
      </c>
      <c r="C786" s="48">
        <v>6.8017391304347825</v>
      </c>
    </row>
    <row r="787" spans="1:3">
      <c r="A787" s="47" t="s">
        <v>337</v>
      </c>
      <c r="B787" s="14">
        <v>2020</v>
      </c>
      <c r="C787" s="48">
        <v>23.287924970691677</v>
      </c>
    </row>
    <row r="788" spans="1:3">
      <c r="A788" s="47" t="s">
        <v>337</v>
      </c>
      <c r="B788" s="14">
        <v>2020</v>
      </c>
      <c r="C788" s="48">
        <v>49.290880503144656</v>
      </c>
    </row>
    <row r="789" spans="1:3">
      <c r="A789" s="47" t="s">
        <v>337</v>
      </c>
      <c r="B789" s="14">
        <v>2020</v>
      </c>
      <c r="C789" s="48">
        <v>10.57783950617284</v>
      </c>
    </row>
    <row r="790" spans="1:3">
      <c r="A790" s="47" t="s">
        <v>337</v>
      </c>
      <c r="B790" s="14">
        <v>2020</v>
      </c>
      <c r="C790" s="48">
        <v>8.2645166666666672</v>
      </c>
    </row>
    <row r="791" spans="1:3">
      <c r="A791" s="47" t="s">
        <v>337</v>
      </c>
      <c r="B791" s="14">
        <v>2020</v>
      </c>
      <c r="C791" s="48">
        <v>4.6932653061224494</v>
      </c>
    </row>
    <row r="792" spans="1:3">
      <c r="A792" s="47" t="s">
        <v>337</v>
      </c>
      <c r="B792" s="14">
        <v>2020</v>
      </c>
      <c r="C792" s="48">
        <v>0</v>
      </c>
    </row>
    <row r="793" spans="1:3">
      <c r="A793" s="47" t="s">
        <v>337</v>
      </c>
      <c r="B793" s="14">
        <v>2020</v>
      </c>
      <c r="C793" s="48">
        <v>13.726954863318499</v>
      </c>
    </row>
    <row r="794" spans="1:3">
      <c r="A794" s="47" t="s">
        <v>337</v>
      </c>
      <c r="B794" s="14">
        <v>2020</v>
      </c>
      <c r="C794" s="48">
        <v>0</v>
      </c>
    </row>
    <row r="795" spans="1:3">
      <c r="A795" s="47" t="s">
        <v>337</v>
      </c>
      <c r="B795" s="14">
        <v>2020</v>
      </c>
      <c r="C795" s="48">
        <v>0</v>
      </c>
    </row>
    <row r="796" spans="1:3">
      <c r="A796" s="47" t="s">
        <v>337</v>
      </c>
      <c r="B796" s="14">
        <v>2020</v>
      </c>
      <c r="C796" s="48">
        <v>0</v>
      </c>
    </row>
    <row r="797" spans="1:3">
      <c r="A797" s="47" t="s">
        <v>337</v>
      </c>
      <c r="B797" s="14">
        <v>2020</v>
      </c>
      <c r="C797" s="48">
        <v>3.0903090792015453</v>
      </c>
    </row>
    <row r="798" spans="1:3">
      <c r="A798" s="47" t="s">
        <v>337</v>
      </c>
      <c r="B798" s="14">
        <v>2020</v>
      </c>
      <c r="C798" s="48">
        <v>0</v>
      </c>
    </row>
    <row r="799" spans="1:3">
      <c r="A799" s="47" t="s">
        <v>337</v>
      </c>
      <c r="B799" s="14">
        <v>2020</v>
      </c>
      <c r="C799" s="48">
        <v>3.5263484190948544</v>
      </c>
    </row>
    <row r="800" spans="1:3">
      <c r="A800" s="47" t="s">
        <v>337</v>
      </c>
      <c r="B800" s="14">
        <v>2020</v>
      </c>
      <c r="C800" s="48">
        <v>0</v>
      </c>
    </row>
    <row r="801" spans="1:3">
      <c r="A801" s="47" t="s">
        <v>337</v>
      </c>
      <c r="B801" s="14">
        <v>2020</v>
      </c>
      <c r="C801" s="48">
        <v>22.560076287349016</v>
      </c>
    </row>
    <row r="802" spans="1:3">
      <c r="A802" s="47" t="s">
        <v>337</v>
      </c>
      <c r="B802" s="14">
        <v>2020</v>
      </c>
      <c r="C802" s="48">
        <v>11.186411764705884</v>
      </c>
    </row>
    <row r="803" spans="1:3">
      <c r="A803" s="47" t="s">
        <v>337</v>
      </c>
      <c r="B803" s="14">
        <v>2020</v>
      </c>
      <c r="C803" s="48">
        <v>34.535337370242218</v>
      </c>
    </row>
    <row r="804" spans="1:3">
      <c r="A804" s="47" t="s">
        <v>337</v>
      </c>
      <c r="B804" s="14">
        <v>2020</v>
      </c>
      <c r="C804" s="48">
        <v>48.538527607361964</v>
      </c>
    </row>
    <row r="805" spans="1:3">
      <c r="A805" s="47" t="s">
        <v>337</v>
      </c>
      <c r="B805" s="14">
        <v>2020</v>
      </c>
      <c r="C805" s="48">
        <v>37.241656804733729</v>
      </c>
    </row>
    <row r="806" spans="1:3">
      <c r="A806" s="47" t="s">
        <v>337</v>
      </c>
      <c r="B806" s="14">
        <v>2020</v>
      </c>
      <c r="C806" s="48">
        <v>46.554126473740617</v>
      </c>
    </row>
    <row r="807" spans="1:3">
      <c r="A807" s="47" t="s">
        <v>337</v>
      </c>
      <c r="B807" s="14">
        <v>2020</v>
      </c>
      <c r="C807" s="48">
        <v>87.428534031413619</v>
      </c>
    </row>
    <row r="808" spans="1:3">
      <c r="A808" s="47" t="s">
        <v>337</v>
      </c>
      <c r="B808" s="14">
        <v>2020</v>
      </c>
      <c r="C808" s="48">
        <v>33.593297546012266</v>
      </c>
    </row>
    <row r="809" spans="1:3">
      <c r="A809" s="47" t="s">
        <v>337</v>
      </c>
      <c r="B809" s="14">
        <v>2020</v>
      </c>
      <c r="C809" s="48">
        <v>40.101446945337621</v>
      </c>
    </row>
    <row r="810" spans="1:3">
      <c r="A810" s="47" t="s">
        <v>337</v>
      </c>
      <c r="B810" s="14">
        <v>2020</v>
      </c>
      <c r="C810" s="48">
        <v>63.228895705521474</v>
      </c>
    </row>
    <row r="811" spans="1:3">
      <c r="A811" s="47" t="s">
        <v>337</v>
      </c>
      <c r="B811" s="14">
        <v>2020</v>
      </c>
      <c r="C811" s="48">
        <v>27.450320512820515</v>
      </c>
    </row>
    <row r="812" spans="1:3">
      <c r="A812" s="47" t="s">
        <v>337</v>
      </c>
      <c r="B812" s="14">
        <v>2020</v>
      </c>
      <c r="C812" s="48">
        <v>35.49554390563565</v>
      </c>
    </row>
    <row r="813" spans="1:3">
      <c r="A813" s="47" t="s">
        <v>337</v>
      </c>
      <c r="B813" s="14">
        <v>2020</v>
      </c>
      <c r="C813" s="48">
        <v>70.994391580161476</v>
      </c>
    </row>
    <row r="814" spans="1:3">
      <c r="A814" s="47" t="s">
        <v>337</v>
      </c>
      <c r="B814" s="14">
        <v>2020</v>
      </c>
      <c r="C814" s="48">
        <v>35.68339743589744</v>
      </c>
    </row>
    <row r="815" spans="1:3">
      <c r="A815" s="47" t="s">
        <v>337</v>
      </c>
      <c r="B815" s="14">
        <v>2020</v>
      </c>
      <c r="C815" s="48">
        <v>0</v>
      </c>
    </row>
    <row r="816" spans="1:3">
      <c r="A816" s="47" t="s">
        <v>337</v>
      </c>
      <c r="B816" s="14">
        <v>2020</v>
      </c>
      <c r="C816" s="48">
        <v>2.2085889570552144</v>
      </c>
    </row>
    <row r="817" spans="1:3">
      <c r="A817" s="47" t="s">
        <v>337</v>
      </c>
      <c r="B817" s="14">
        <v>2020</v>
      </c>
      <c r="C817" s="48">
        <v>54.748999332888587</v>
      </c>
    </row>
    <row r="818" spans="1:3">
      <c r="A818" s="47" t="s">
        <v>337</v>
      </c>
      <c r="B818" s="14">
        <v>2020</v>
      </c>
      <c r="C818" s="48">
        <v>28.518404907975455</v>
      </c>
    </row>
    <row r="819" spans="1:3">
      <c r="A819" s="47" t="s">
        <v>337</v>
      </c>
      <c r="B819" s="14">
        <v>2020</v>
      </c>
      <c r="C819" s="48">
        <v>0</v>
      </c>
    </row>
    <row r="820" spans="1:3">
      <c r="A820" s="47" t="s">
        <v>337</v>
      </c>
      <c r="B820" s="14">
        <v>2020</v>
      </c>
      <c r="C820" s="48">
        <v>32.975983989326217</v>
      </c>
    </row>
    <row r="821" spans="1:3">
      <c r="A821" s="47" t="s">
        <v>337</v>
      </c>
      <c r="B821" s="14">
        <v>2020</v>
      </c>
      <c r="C821" s="48">
        <v>0</v>
      </c>
    </row>
    <row r="822" spans="1:3">
      <c r="A822" s="47" t="s">
        <v>337</v>
      </c>
      <c r="B822" s="14">
        <v>2020</v>
      </c>
      <c r="C822" s="48">
        <v>15.747431506849317</v>
      </c>
    </row>
    <row r="823" spans="1:3">
      <c r="A823" s="47" t="s">
        <v>337</v>
      </c>
      <c r="B823" s="14">
        <v>2020</v>
      </c>
      <c r="C823" s="48">
        <v>13.892928286852593</v>
      </c>
    </row>
    <row r="824" spans="1:3">
      <c r="A824" s="47" t="s">
        <v>337</v>
      </c>
      <c r="B824" s="14">
        <v>2020</v>
      </c>
      <c r="C824" s="48">
        <v>23.204868154158216</v>
      </c>
    </row>
    <row r="825" spans="1:3">
      <c r="A825" s="47" t="s">
        <v>337</v>
      </c>
      <c r="B825" s="14">
        <v>2020</v>
      </c>
      <c r="C825" s="48">
        <v>35.984183673469381</v>
      </c>
    </row>
    <row r="826" spans="1:3">
      <c r="A826" s="47" t="s">
        <v>337</v>
      </c>
      <c r="B826" s="14">
        <v>2020</v>
      </c>
      <c r="C826" s="48">
        <v>1.6927914110429447</v>
      </c>
    </row>
    <row r="827" spans="1:3">
      <c r="A827" s="47" t="s">
        <v>337</v>
      </c>
      <c r="B827" s="14">
        <v>2020</v>
      </c>
      <c r="C827" s="48">
        <v>52.853571428571428</v>
      </c>
    </row>
    <row r="828" spans="1:3">
      <c r="A828" s="47" t="s">
        <v>337</v>
      </c>
      <c r="B828" s="14">
        <v>2020</v>
      </c>
      <c r="C828" s="48">
        <v>49.249439601494402</v>
      </c>
    </row>
    <row r="829" spans="1:3">
      <c r="A829" s="47" t="s">
        <v>337</v>
      </c>
      <c r="B829" s="14">
        <v>2020</v>
      </c>
      <c r="C829" s="48">
        <v>11.160576923076922</v>
      </c>
    </row>
    <row r="830" spans="1:3">
      <c r="A830" s="47" t="s">
        <v>337</v>
      </c>
      <c r="B830" s="14">
        <v>2020</v>
      </c>
      <c r="C830" s="48">
        <v>0</v>
      </c>
    </row>
    <row r="831" spans="1:3">
      <c r="A831" s="47" t="s">
        <v>337</v>
      </c>
      <c r="B831" s="14">
        <v>2020</v>
      </c>
      <c r="C831" s="48">
        <v>24.560429447852758</v>
      </c>
    </row>
    <row r="832" spans="1:3">
      <c r="A832" s="47" t="s">
        <v>337</v>
      </c>
      <c r="B832" s="14">
        <v>2020</v>
      </c>
      <c r="C832" s="48">
        <v>0</v>
      </c>
    </row>
    <row r="833" spans="1:3">
      <c r="A833" s="47" t="s">
        <v>337</v>
      </c>
      <c r="B833" s="14">
        <v>2020</v>
      </c>
      <c r="C833" s="48">
        <v>0</v>
      </c>
    </row>
    <row r="834" spans="1:3">
      <c r="A834" s="47" t="s">
        <v>337</v>
      </c>
      <c r="B834" s="14">
        <v>2020</v>
      </c>
      <c r="C834" s="48">
        <v>0</v>
      </c>
    </row>
    <row r="835" spans="1:3">
      <c r="A835" s="47" t="s">
        <v>337</v>
      </c>
      <c r="B835" s="14">
        <v>2020</v>
      </c>
      <c r="C835" s="48">
        <v>47.720267745952675</v>
      </c>
    </row>
    <row r="836" spans="1:3">
      <c r="A836" s="47" t="s">
        <v>337</v>
      </c>
      <c r="B836" s="14">
        <v>2020</v>
      </c>
      <c r="C836" s="48">
        <v>35.40996168582376</v>
      </c>
    </row>
    <row r="837" spans="1:3">
      <c r="A837" s="47" t="s">
        <v>337</v>
      </c>
      <c r="B837" s="14">
        <v>2020</v>
      </c>
      <c r="C837" s="48">
        <v>6.3943251533742327</v>
      </c>
    </row>
    <row r="838" spans="1:3">
      <c r="A838" s="47" t="s">
        <v>337</v>
      </c>
      <c r="B838" s="14">
        <v>2020</v>
      </c>
      <c r="C838" s="48">
        <v>14.364052953156824</v>
      </c>
    </row>
    <row r="839" spans="1:3">
      <c r="A839" s="47" t="s">
        <v>337</v>
      </c>
      <c r="B839" s="14">
        <v>2020</v>
      </c>
      <c r="C839" s="48">
        <v>0</v>
      </c>
    </row>
    <row r="840" spans="1:3">
      <c r="A840" s="47" t="s">
        <v>337</v>
      </c>
      <c r="B840" s="14">
        <v>2020</v>
      </c>
      <c r="C840" s="48">
        <v>29.420692943420214</v>
      </c>
    </row>
    <row r="841" spans="1:3">
      <c r="A841" s="47" t="s">
        <v>337</v>
      </c>
      <c r="B841" s="14">
        <v>2020</v>
      </c>
      <c r="C841" s="48">
        <v>12.237391304347826</v>
      </c>
    </row>
    <row r="842" spans="1:3">
      <c r="A842" s="47" t="s">
        <v>337</v>
      </c>
      <c r="B842" s="14">
        <v>2020</v>
      </c>
      <c r="C842" s="48">
        <v>7.3816326530612244</v>
      </c>
    </row>
    <row r="843" spans="1:3">
      <c r="A843" s="47" t="s">
        <v>337</v>
      </c>
      <c r="B843" s="14">
        <v>2020</v>
      </c>
      <c r="C843" s="48">
        <v>10.663775510204081</v>
      </c>
    </row>
    <row r="844" spans="1:3">
      <c r="A844" s="47" t="s">
        <v>337</v>
      </c>
      <c r="B844" s="14">
        <v>2020</v>
      </c>
      <c r="C844" s="48">
        <v>0.9408163265306122</v>
      </c>
    </row>
    <row r="845" spans="1:3">
      <c r="A845" s="47" t="s">
        <v>337</v>
      </c>
      <c r="B845" s="14">
        <v>2020</v>
      </c>
      <c r="C845" s="48">
        <v>0</v>
      </c>
    </row>
    <row r="846" spans="1:3">
      <c r="A846" s="47" t="s">
        <v>337</v>
      </c>
      <c r="B846" s="14">
        <v>2020</v>
      </c>
      <c r="C846" s="48">
        <v>8.5448500000000003</v>
      </c>
    </row>
    <row r="847" spans="1:3">
      <c r="A847" s="47" t="s">
        <v>337</v>
      </c>
      <c r="B847" s="14">
        <v>2020</v>
      </c>
      <c r="C847" s="48">
        <v>1.2658931977113796</v>
      </c>
    </row>
    <row r="848" spans="1:3">
      <c r="A848" s="47" t="s">
        <v>337</v>
      </c>
      <c r="B848" s="14">
        <v>2020</v>
      </c>
      <c r="C848" s="48">
        <v>28.800756620428746</v>
      </c>
    </row>
    <row r="849" spans="1:3">
      <c r="A849" s="47" t="s">
        <v>337</v>
      </c>
      <c r="B849" s="14">
        <v>2020</v>
      </c>
      <c r="C849" s="48">
        <v>0</v>
      </c>
    </row>
    <row r="850" spans="1:3">
      <c r="A850" s="47" t="s">
        <v>337</v>
      </c>
      <c r="B850" s="14">
        <v>2020</v>
      </c>
      <c r="C850" s="48">
        <v>0.72778846153846155</v>
      </c>
    </row>
    <row r="851" spans="1:3">
      <c r="A851" s="47" t="s">
        <v>337</v>
      </c>
      <c r="B851" s="14">
        <v>2020</v>
      </c>
      <c r="C851" s="48">
        <v>39.95174346201744</v>
      </c>
    </row>
    <row r="852" spans="1:3">
      <c r="A852" s="47" t="s">
        <v>337</v>
      </c>
      <c r="B852" s="14">
        <v>2020</v>
      </c>
      <c r="C852" s="48">
        <v>6.7386333333333326</v>
      </c>
    </row>
    <row r="853" spans="1:3">
      <c r="A853" s="47" t="s">
        <v>337</v>
      </c>
      <c r="B853" s="14">
        <v>2020</v>
      </c>
      <c r="C853" s="48">
        <v>0</v>
      </c>
    </row>
    <row r="854" spans="1:3">
      <c r="A854" s="47" t="s">
        <v>337</v>
      </c>
      <c r="B854" s="14">
        <v>2020</v>
      </c>
      <c r="C854" s="48">
        <v>0</v>
      </c>
    </row>
    <row r="855" spans="1:3">
      <c r="A855" s="47" t="s">
        <v>337</v>
      </c>
      <c r="B855" s="14">
        <v>2020</v>
      </c>
      <c r="C855" s="48">
        <v>0</v>
      </c>
    </row>
    <row r="856" spans="1:3">
      <c r="A856" s="47" t="s">
        <v>337</v>
      </c>
      <c r="B856" s="14">
        <v>2020</v>
      </c>
      <c r="C856" s="48">
        <v>48.974716666666666</v>
      </c>
    </row>
    <row r="857" spans="1:3">
      <c r="A857" s="47" t="s">
        <v>337</v>
      </c>
      <c r="B857" s="14">
        <v>2020</v>
      </c>
      <c r="C857" s="48">
        <v>12.904783808647654</v>
      </c>
    </row>
    <row r="858" spans="1:3">
      <c r="A858" s="47" t="s">
        <v>337</v>
      </c>
      <c r="B858" s="14">
        <v>2020</v>
      </c>
      <c r="C858" s="48">
        <v>0.37672493100275983</v>
      </c>
    </row>
    <row r="859" spans="1:3">
      <c r="A859" s="47" t="s">
        <v>337</v>
      </c>
      <c r="B859" s="14">
        <v>2020</v>
      </c>
      <c r="C859" s="48">
        <v>1.1287948482060717</v>
      </c>
    </row>
    <row r="860" spans="1:3">
      <c r="A860" s="47" t="s">
        <v>337</v>
      </c>
      <c r="B860" s="14">
        <v>2020</v>
      </c>
      <c r="C860" s="48">
        <v>18.723469387755102</v>
      </c>
    </row>
    <row r="861" spans="1:3">
      <c r="A861" s="47" t="s">
        <v>337</v>
      </c>
      <c r="B861" s="14">
        <v>2020</v>
      </c>
      <c r="C861" s="48">
        <v>33.354522525478288</v>
      </c>
    </row>
    <row r="862" spans="1:3">
      <c r="A862" s="47" t="s">
        <v>337</v>
      </c>
      <c r="B862" s="14">
        <v>2020</v>
      </c>
      <c r="C862" s="48">
        <v>0</v>
      </c>
    </row>
    <row r="863" spans="1:3">
      <c r="A863" s="47" t="s">
        <v>337</v>
      </c>
      <c r="B863" s="14">
        <v>2020</v>
      </c>
      <c r="C863" s="48">
        <v>48.365961538461534</v>
      </c>
    </row>
    <row r="864" spans="1:3">
      <c r="A864" s="47" t="s">
        <v>337</v>
      </c>
      <c r="B864" s="14">
        <v>2020</v>
      </c>
      <c r="C864" s="48">
        <v>0</v>
      </c>
    </row>
    <row r="865" spans="1:3">
      <c r="A865" s="47" t="s">
        <v>337</v>
      </c>
      <c r="B865" s="14">
        <v>2020</v>
      </c>
      <c r="C865" s="48">
        <v>0</v>
      </c>
    </row>
    <row r="866" spans="1:3">
      <c r="A866" s="47" t="s">
        <v>337</v>
      </c>
      <c r="B866" s="14">
        <v>2020</v>
      </c>
      <c r="C866" s="48">
        <v>44.828477785870348</v>
      </c>
    </row>
    <row r="867" spans="1:3">
      <c r="A867" s="47" t="s">
        <v>337</v>
      </c>
      <c r="B867" s="14">
        <v>2020</v>
      </c>
      <c r="C867" s="48">
        <v>30.716326530612239</v>
      </c>
    </row>
    <row r="868" spans="1:3">
      <c r="A868" s="47" t="s">
        <v>337</v>
      </c>
      <c r="B868" s="14">
        <v>2020</v>
      </c>
      <c r="C868" s="48">
        <v>0</v>
      </c>
    </row>
    <row r="869" spans="1:3">
      <c r="A869" s="47" t="s">
        <v>337</v>
      </c>
      <c r="B869" s="14">
        <v>2020</v>
      </c>
      <c r="C869" s="48">
        <v>2.6333282200746537</v>
      </c>
    </row>
    <row r="870" spans="1:3">
      <c r="A870" s="47" t="s">
        <v>337</v>
      </c>
      <c r="B870" s="14">
        <v>2020</v>
      </c>
      <c r="C870" s="48">
        <v>25.000154990700555</v>
      </c>
    </row>
    <row r="871" spans="1:3">
      <c r="A871" s="47" t="s">
        <v>337</v>
      </c>
      <c r="B871" s="14">
        <v>2020</v>
      </c>
      <c r="C871" s="48">
        <v>14.214438775510203</v>
      </c>
    </row>
    <row r="872" spans="1:3">
      <c r="A872" s="47" t="s">
        <v>337</v>
      </c>
      <c r="B872" s="14">
        <v>2020</v>
      </c>
      <c r="C872" s="48">
        <v>14.111041624514868</v>
      </c>
    </row>
    <row r="873" spans="1:3">
      <c r="A873" s="47" t="s">
        <v>337</v>
      </c>
      <c r="B873" s="14">
        <v>2020</v>
      </c>
      <c r="C873" s="48">
        <v>0</v>
      </c>
    </row>
    <row r="874" spans="1:3">
      <c r="A874" s="47" t="s">
        <v>337</v>
      </c>
      <c r="B874" s="14">
        <v>2020</v>
      </c>
      <c r="C874" s="48">
        <v>1.5046012269938651</v>
      </c>
    </row>
    <row r="875" spans="1:3">
      <c r="A875" s="47" t="s">
        <v>337</v>
      </c>
      <c r="B875" s="14">
        <v>2020</v>
      </c>
      <c r="C875" s="48">
        <v>14.242346938775508</v>
      </c>
    </row>
    <row r="876" spans="1:3">
      <c r="A876" s="47" t="s">
        <v>337</v>
      </c>
      <c r="B876" s="14">
        <v>2020</v>
      </c>
      <c r="C876" s="48">
        <v>27.83924949290061</v>
      </c>
    </row>
    <row r="877" spans="1:3">
      <c r="A877" s="47" t="s">
        <v>337</v>
      </c>
      <c r="B877" s="14">
        <v>2020</v>
      </c>
      <c r="C877" s="48">
        <v>23.010714285714283</v>
      </c>
    </row>
    <row r="878" spans="1:3">
      <c r="A878" s="47" t="s">
        <v>337</v>
      </c>
      <c r="B878" s="14">
        <v>2020</v>
      </c>
      <c r="C878" s="48">
        <v>2.6331855388813095</v>
      </c>
    </row>
    <row r="879" spans="1:3">
      <c r="A879" s="47" t="s">
        <v>337</v>
      </c>
      <c r="B879" s="14">
        <v>2020</v>
      </c>
      <c r="C879" s="48">
        <v>37.141825259515578</v>
      </c>
    </row>
    <row r="880" spans="1:3">
      <c r="A880" s="47" t="s">
        <v>337</v>
      </c>
      <c r="B880" s="14">
        <v>2020</v>
      </c>
      <c r="C880" s="48">
        <v>8.0871165644171779</v>
      </c>
    </row>
    <row r="881" spans="1:3">
      <c r="A881" s="47" t="s">
        <v>337</v>
      </c>
      <c r="B881" s="14">
        <v>2020</v>
      </c>
      <c r="C881" s="48">
        <v>26.583926380368098</v>
      </c>
    </row>
    <row r="882" spans="1:3">
      <c r="A882" s="47" t="s">
        <v>337</v>
      </c>
      <c r="B882" s="14">
        <v>2020</v>
      </c>
      <c r="C882" s="48">
        <v>35.822363030534767</v>
      </c>
    </row>
    <row r="883" spans="1:3">
      <c r="A883" s="47" t="s">
        <v>337</v>
      </c>
      <c r="B883" s="14">
        <v>2020</v>
      </c>
      <c r="C883" s="48">
        <v>29.123469387755101</v>
      </c>
    </row>
    <row r="884" spans="1:3">
      <c r="A884" s="47" t="s">
        <v>337</v>
      </c>
      <c r="B884" s="14">
        <v>2020</v>
      </c>
      <c r="C884" s="48">
        <v>11.196428571428569</v>
      </c>
    </row>
    <row r="885" spans="1:3">
      <c r="A885" s="47" t="s">
        <v>337</v>
      </c>
      <c r="B885" s="14">
        <v>2020</v>
      </c>
      <c r="C885" s="48">
        <v>52.044769938650305</v>
      </c>
    </row>
    <row r="886" spans="1:3">
      <c r="A886" s="47" t="s">
        <v>337</v>
      </c>
      <c r="B886" s="14">
        <v>2020</v>
      </c>
      <c r="C886" s="48">
        <v>13.142944785276072</v>
      </c>
    </row>
    <row r="887" spans="1:3">
      <c r="A887" s="47" t="s">
        <v>337</v>
      </c>
      <c r="B887" s="14">
        <v>2020</v>
      </c>
      <c r="C887" s="48">
        <v>73.280061349693241</v>
      </c>
    </row>
    <row r="888" spans="1:3">
      <c r="A888" s="47" t="s">
        <v>337</v>
      </c>
      <c r="B888" s="14">
        <v>2020</v>
      </c>
      <c r="C888" s="48">
        <v>1.3415566365531617</v>
      </c>
    </row>
    <row r="889" spans="1:3">
      <c r="A889" s="47" t="s">
        <v>337</v>
      </c>
      <c r="B889" s="14">
        <v>2020</v>
      </c>
      <c r="C889" s="48">
        <v>0</v>
      </c>
    </row>
    <row r="890" spans="1:3">
      <c r="A890" s="47" t="s">
        <v>337</v>
      </c>
      <c r="B890" s="14">
        <v>2020</v>
      </c>
      <c r="C890" s="48">
        <v>74.809766763848401</v>
      </c>
    </row>
    <row r="891" spans="1:3">
      <c r="A891" s="47" t="s">
        <v>337</v>
      </c>
      <c r="B891" s="14">
        <v>2020</v>
      </c>
      <c r="C891" s="48">
        <v>73.049705689993459</v>
      </c>
    </row>
    <row r="892" spans="1:3">
      <c r="A892" s="47" t="s">
        <v>337</v>
      </c>
      <c r="B892" s="14">
        <v>2020</v>
      </c>
      <c r="C892" s="48">
        <v>0</v>
      </c>
    </row>
    <row r="893" spans="1:3">
      <c r="A893" s="47" t="s">
        <v>337</v>
      </c>
      <c r="B893" s="14">
        <v>2020</v>
      </c>
      <c r="C893" s="48">
        <v>0</v>
      </c>
    </row>
    <row r="894" spans="1:3">
      <c r="A894" s="47" t="s">
        <v>337</v>
      </c>
      <c r="B894" s="14">
        <v>2020</v>
      </c>
      <c r="C894" s="48">
        <v>46.655878236529041</v>
      </c>
    </row>
    <row r="895" spans="1:3">
      <c r="A895" s="47" t="s">
        <v>337</v>
      </c>
      <c r="B895" s="14">
        <v>2020</v>
      </c>
      <c r="C895" s="48">
        <v>8.0444290976058923</v>
      </c>
    </row>
    <row r="896" spans="1:3">
      <c r="A896" s="47" t="s">
        <v>337</v>
      </c>
      <c r="B896" s="14">
        <v>2020</v>
      </c>
      <c r="C896" s="48">
        <v>107.56802541026998</v>
      </c>
    </row>
    <row r="897" spans="1:3">
      <c r="A897" s="47" t="s">
        <v>337</v>
      </c>
      <c r="B897" s="14">
        <v>2020</v>
      </c>
      <c r="C897" s="48">
        <v>76.13600958657878</v>
      </c>
    </row>
    <row r="898" spans="1:3">
      <c r="A898" s="47" t="s">
        <v>337</v>
      </c>
      <c r="B898" s="14">
        <v>2020</v>
      </c>
      <c r="C898" s="48">
        <v>62.268066980023505</v>
      </c>
    </row>
    <row r="899" spans="1:3">
      <c r="A899" s="47" t="s">
        <v>337</v>
      </c>
      <c r="B899" s="14">
        <v>2020</v>
      </c>
      <c r="C899" s="48">
        <v>8.6467611336032384</v>
      </c>
    </row>
    <row r="900" spans="1:3">
      <c r="A900" s="47" t="s">
        <v>337</v>
      </c>
      <c r="B900" s="14">
        <v>2020</v>
      </c>
      <c r="C900" s="48">
        <v>23.015569917743832</v>
      </c>
    </row>
    <row r="901" spans="1:3">
      <c r="A901" s="47" t="s">
        <v>337</v>
      </c>
      <c r="B901" s="14">
        <v>2020</v>
      </c>
      <c r="C901" s="48">
        <v>6.5759668508287286</v>
      </c>
    </row>
    <row r="902" spans="1:3">
      <c r="A902" s="47" t="s">
        <v>337</v>
      </c>
      <c r="B902" s="14">
        <v>2020</v>
      </c>
      <c r="C902" s="48">
        <v>0</v>
      </c>
    </row>
    <row r="903" spans="1:3">
      <c r="A903" s="47" t="s">
        <v>337</v>
      </c>
      <c r="B903" s="14">
        <v>2020</v>
      </c>
      <c r="C903" s="48">
        <v>130.87359212684527</v>
      </c>
    </row>
    <row r="904" spans="1:3">
      <c r="A904" s="47" t="s">
        <v>337</v>
      </c>
      <c r="B904" s="14">
        <v>2020</v>
      </c>
      <c r="C904" s="48">
        <v>40.36898771211235</v>
      </c>
    </row>
    <row r="905" spans="1:3">
      <c r="A905" s="47" t="s">
        <v>337</v>
      </c>
      <c r="B905" s="14">
        <v>2020</v>
      </c>
      <c r="C905" s="48">
        <v>31.653941908713691</v>
      </c>
    </row>
    <row r="906" spans="1:3">
      <c r="A906" s="47" t="s">
        <v>337</v>
      </c>
      <c r="B906" s="14">
        <v>2020</v>
      </c>
      <c r="C906" s="48">
        <v>9.0659237536656878</v>
      </c>
    </row>
    <row r="907" spans="1:3">
      <c r="A907" s="47" t="s">
        <v>337</v>
      </c>
      <c r="B907" s="14">
        <v>2020</v>
      </c>
      <c r="C907" s="48">
        <v>12.55307042253521</v>
      </c>
    </row>
    <row r="908" spans="1:3">
      <c r="A908" s="47" t="s">
        <v>337</v>
      </c>
      <c r="B908" s="14">
        <v>2020</v>
      </c>
      <c r="C908" s="48">
        <v>70.097893504973669</v>
      </c>
    </row>
    <row r="909" spans="1:3">
      <c r="A909" s="47" t="s">
        <v>337</v>
      </c>
      <c r="B909" s="14">
        <v>2020</v>
      </c>
      <c r="C909" s="48">
        <v>8.7451929365598442</v>
      </c>
    </row>
    <row r="910" spans="1:3">
      <c r="A910" s="47" t="s">
        <v>337</v>
      </c>
      <c r="B910" s="14">
        <v>2020</v>
      </c>
      <c r="C910" s="48">
        <v>0</v>
      </c>
    </row>
    <row r="911" spans="1:3">
      <c r="A911" s="47" t="s">
        <v>337</v>
      </c>
      <c r="B911" s="14">
        <v>2020</v>
      </c>
      <c r="C911" s="48">
        <v>44.832962783953597</v>
      </c>
    </row>
    <row r="912" spans="1:3">
      <c r="A912" s="47" t="s">
        <v>337</v>
      </c>
      <c r="B912" s="14">
        <v>2020</v>
      </c>
      <c r="C912" s="48">
        <v>1.4666128084606345</v>
      </c>
    </row>
    <row r="913" spans="1:3">
      <c r="A913" s="47" t="s">
        <v>337</v>
      </c>
      <c r="B913" s="14">
        <v>2020</v>
      </c>
      <c r="C913" s="48">
        <v>53.877327935222674</v>
      </c>
    </row>
    <row r="914" spans="1:3">
      <c r="A914" s="47" t="s">
        <v>337</v>
      </c>
      <c r="B914" s="14">
        <v>2020</v>
      </c>
      <c r="C914" s="48">
        <v>41.258982863460474</v>
      </c>
    </row>
    <row r="915" spans="1:3">
      <c r="A915" s="47" t="s">
        <v>337</v>
      </c>
      <c r="B915" s="14">
        <v>2020</v>
      </c>
      <c r="C915" s="48">
        <v>0</v>
      </c>
    </row>
    <row r="916" spans="1:3">
      <c r="A916" s="47" t="s">
        <v>337</v>
      </c>
      <c r="B916" s="14">
        <v>2020</v>
      </c>
      <c r="C916" s="48">
        <v>19.442523501762633</v>
      </c>
    </row>
    <row r="917" spans="1:3">
      <c r="A917" s="47" t="s">
        <v>337</v>
      </c>
      <c r="B917" s="14">
        <v>2020</v>
      </c>
      <c r="C917" s="48">
        <v>34.05505226480836</v>
      </c>
    </row>
    <row r="918" spans="1:3">
      <c r="A918" s="47" t="s">
        <v>337</v>
      </c>
      <c r="B918" s="14">
        <v>2020</v>
      </c>
      <c r="C918" s="48">
        <v>46.166924834941589</v>
      </c>
    </row>
    <row r="919" spans="1:3">
      <c r="A919" s="47" t="s">
        <v>337</v>
      </c>
      <c r="B919" s="14">
        <v>2020</v>
      </c>
      <c r="C919" s="48">
        <v>52.870100651272942</v>
      </c>
    </row>
    <row r="920" spans="1:3">
      <c r="A920" s="47" t="s">
        <v>337</v>
      </c>
      <c r="B920" s="14">
        <v>2020</v>
      </c>
      <c r="C920" s="48">
        <v>50.62959624174708</v>
      </c>
    </row>
    <row r="921" spans="1:3">
      <c r="A921" s="47" t="s">
        <v>337</v>
      </c>
      <c r="B921" s="14">
        <v>2020</v>
      </c>
      <c r="C921" s="48">
        <v>26.769577377252951</v>
      </c>
    </row>
    <row r="922" spans="1:3">
      <c r="A922" s="47" t="s">
        <v>337</v>
      </c>
      <c r="B922" s="14">
        <v>2020</v>
      </c>
      <c r="C922" s="48">
        <v>38.526162790697668</v>
      </c>
    </row>
    <row r="923" spans="1:3">
      <c r="A923" s="47" t="s">
        <v>337</v>
      </c>
      <c r="B923" s="14">
        <v>2020</v>
      </c>
      <c r="C923" s="48">
        <v>48.835497835497833</v>
      </c>
    </row>
    <row r="924" spans="1:3">
      <c r="A924" s="47" t="s">
        <v>337</v>
      </c>
      <c r="B924" s="14">
        <v>2020</v>
      </c>
      <c r="C924" s="48">
        <v>65.388061865635564</v>
      </c>
    </row>
    <row r="925" spans="1:3">
      <c r="A925" s="47" t="s">
        <v>337</v>
      </c>
      <c r="B925" s="14">
        <v>2020</v>
      </c>
      <c r="C925" s="48">
        <v>24.014634146341464</v>
      </c>
    </row>
    <row r="926" spans="1:3">
      <c r="A926" s="47" t="s">
        <v>337</v>
      </c>
      <c r="B926" s="14">
        <v>2020</v>
      </c>
      <c r="C926" s="48">
        <v>38.256445993031363</v>
      </c>
    </row>
    <row r="927" spans="1:3">
      <c r="A927" s="47" t="s">
        <v>337</v>
      </c>
      <c r="B927" s="14">
        <v>2020</v>
      </c>
      <c r="C927" s="48">
        <v>48.056196038598273</v>
      </c>
    </row>
    <row r="928" spans="1:3">
      <c r="A928" s="47" t="s">
        <v>337</v>
      </c>
      <c r="B928" s="14">
        <v>2020</v>
      </c>
      <c r="C928" s="48">
        <v>17.056462671406805</v>
      </c>
    </row>
    <row r="929" spans="1:3">
      <c r="A929" s="47" t="s">
        <v>337</v>
      </c>
      <c r="B929" s="14">
        <v>2020</v>
      </c>
      <c r="C929" s="48">
        <v>12.061668594563329</v>
      </c>
    </row>
    <row r="930" spans="1:3">
      <c r="A930" s="47" t="s">
        <v>337</v>
      </c>
      <c r="B930" s="14">
        <v>2020</v>
      </c>
      <c r="C930" s="48">
        <v>9.2864583333333339</v>
      </c>
    </row>
    <row r="931" spans="1:3">
      <c r="A931" s="47" t="s">
        <v>337</v>
      </c>
      <c r="B931" s="14">
        <v>2020</v>
      </c>
      <c r="C931" s="48">
        <v>0</v>
      </c>
    </row>
    <row r="932" spans="1:3">
      <c r="A932" s="47" t="s">
        <v>337</v>
      </c>
      <c r="B932" s="14">
        <v>2020</v>
      </c>
      <c r="C932" s="48">
        <v>41.656754697816147</v>
      </c>
    </row>
    <row r="933" spans="1:3">
      <c r="A933" s="47" t="s">
        <v>337</v>
      </c>
      <c r="B933" s="14">
        <v>2020</v>
      </c>
      <c r="C933" s="48">
        <v>16.090243902439024</v>
      </c>
    </row>
    <row r="934" spans="1:3">
      <c r="A934" s="47" t="s">
        <v>337</v>
      </c>
      <c r="B934" s="14">
        <v>2020</v>
      </c>
      <c r="C934" s="48">
        <v>22.565153267784844</v>
      </c>
    </row>
    <row r="935" spans="1:3">
      <c r="A935" s="47" t="s">
        <v>337</v>
      </c>
      <c r="B935" s="14">
        <v>2020</v>
      </c>
      <c r="C935" s="48">
        <v>50.04120111731843</v>
      </c>
    </row>
    <row r="936" spans="1:3">
      <c r="A936" s="47" t="s">
        <v>337</v>
      </c>
      <c r="B936" s="14">
        <v>2020</v>
      </c>
      <c r="C936" s="48">
        <v>29.409004867495945</v>
      </c>
    </row>
    <row r="937" spans="1:3">
      <c r="A937" s="47" t="s">
        <v>337</v>
      </c>
      <c r="B937" s="14">
        <v>2020</v>
      </c>
      <c r="C937" s="48">
        <v>0</v>
      </c>
    </row>
    <row r="938" spans="1:3">
      <c r="A938" s="47" t="s">
        <v>337</v>
      </c>
      <c r="B938" s="14">
        <v>2020</v>
      </c>
      <c r="C938" s="48">
        <v>9.8066202090592327</v>
      </c>
    </row>
    <row r="939" spans="1:3">
      <c r="A939" s="47" t="s">
        <v>337</v>
      </c>
      <c r="B939" s="14">
        <v>2020</v>
      </c>
      <c r="C939" s="48">
        <v>22.371820887445885</v>
      </c>
    </row>
    <row r="940" spans="1:3">
      <c r="A940" s="47" t="s">
        <v>337</v>
      </c>
      <c r="B940" s="14">
        <v>2020</v>
      </c>
      <c r="C940" s="48">
        <v>62.482922803453533</v>
      </c>
    </row>
    <row r="941" spans="1:3">
      <c r="A941" s="47" t="s">
        <v>337</v>
      </c>
      <c r="B941" s="14">
        <v>2020</v>
      </c>
      <c r="C941" s="48">
        <v>65.206549057515701</v>
      </c>
    </row>
    <row r="942" spans="1:3">
      <c r="A942" s="47" t="s">
        <v>337</v>
      </c>
      <c r="B942" s="14">
        <v>2020</v>
      </c>
      <c r="C942" s="48">
        <v>55.786965927528392</v>
      </c>
    </row>
    <row r="943" spans="1:3">
      <c r="A943" s="47" t="s">
        <v>337</v>
      </c>
      <c r="B943" s="14">
        <v>2020</v>
      </c>
      <c r="C943" s="48">
        <v>15.448504068932504</v>
      </c>
    </row>
    <row r="944" spans="1:3">
      <c r="A944" s="47" t="s">
        <v>337</v>
      </c>
      <c r="B944" s="14">
        <v>2020</v>
      </c>
      <c r="C944" s="48">
        <v>30.013602941176472</v>
      </c>
    </row>
    <row r="945" spans="1:3">
      <c r="A945" s="47" t="s">
        <v>337</v>
      </c>
      <c r="B945" s="14">
        <v>2020</v>
      </c>
      <c r="C945" s="48">
        <v>26.486441681468325</v>
      </c>
    </row>
    <row r="946" spans="1:3">
      <c r="A946" s="47" t="s">
        <v>337</v>
      </c>
      <c r="B946" s="14">
        <v>2020</v>
      </c>
      <c r="C946" s="48">
        <v>0</v>
      </c>
    </row>
    <row r="947" spans="1:3">
      <c r="A947" s="47" t="s">
        <v>337</v>
      </c>
      <c r="B947" s="14">
        <v>2020</v>
      </c>
      <c r="C947" s="48">
        <v>2.0161979448350458</v>
      </c>
    </row>
    <row r="948" spans="1:3">
      <c r="A948" s="47" t="s">
        <v>337</v>
      </c>
      <c r="B948" s="14">
        <v>2020</v>
      </c>
      <c r="C948" s="48">
        <v>1.1863636363636363</v>
      </c>
    </row>
    <row r="949" spans="1:3">
      <c r="A949" s="47" t="s">
        <v>337</v>
      </c>
      <c r="B949" s="14">
        <v>2020</v>
      </c>
      <c r="C949" s="48">
        <v>6.1409226190476192</v>
      </c>
    </row>
    <row r="950" spans="1:3">
      <c r="A950" s="47" t="s">
        <v>337</v>
      </c>
      <c r="B950" s="14">
        <v>2020</v>
      </c>
      <c r="C950" s="48">
        <v>35.394172932330825</v>
      </c>
    </row>
    <row r="951" spans="1:3">
      <c r="A951" s="47" t="s">
        <v>337</v>
      </c>
      <c r="B951" s="14">
        <v>2020</v>
      </c>
      <c r="C951" s="48">
        <v>0</v>
      </c>
    </row>
    <row r="952" spans="1:3">
      <c r="A952" s="47" t="s">
        <v>337</v>
      </c>
      <c r="B952" s="14">
        <v>2020</v>
      </c>
      <c r="C952" s="48">
        <v>55.484586361095587</v>
      </c>
    </row>
    <row r="953" spans="1:3">
      <c r="A953" s="47" t="s">
        <v>337</v>
      </c>
      <c r="B953" s="14">
        <v>2020</v>
      </c>
      <c r="C953" s="48">
        <v>0</v>
      </c>
    </row>
    <row r="954" spans="1:3">
      <c r="A954" s="47" t="s">
        <v>337</v>
      </c>
      <c r="B954" s="14">
        <v>2020</v>
      </c>
      <c r="C954" s="48">
        <v>31.812290127602424</v>
      </c>
    </row>
    <row r="955" spans="1:3">
      <c r="A955" s="47" t="s">
        <v>337</v>
      </c>
      <c r="B955" s="14">
        <v>2020</v>
      </c>
      <c r="C955" s="48">
        <v>52.487661574618095</v>
      </c>
    </row>
    <row r="956" spans="1:3">
      <c r="A956" s="47" t="s">
        <v>337</v>
      </c>
      <c r="B956" s="14">
        <v>2020</v>
      </c>
      <c r="C956" s="48">
        <v>2.9063765182186234</v>
      </c>
    </row>
    <row r="957" spans="1:3">
      <c r="A957" s="47" t="s">
        <v>337</v>
      </c>
      <c r="B957" s="14">
        <v>2020</v>
      </c>
      <c r="C957" s="48">
        <v>53.122649823736786</v>
      </c>
    </row>
    <row r="958" spans="1:3">
      <c r="A958" s="47" t="s">
        <v>337</v>
      </c>
      <c r="B958" s="14">
        <v>2020</v>
      </c>
      <c r="C958" s="48">
        <v>105.87177470106985</v>
      </c>
    </row>
    <row r="959" spans="1:3">
      <c r="A959" s="47" t="s">
        <v>337</v>
      </c>
      <c r="B959" s="14">
        <v>2020</v>
      </c>
      <c r="C959" s="48">
        <v>4.5065609622744667</v>
      </c>
    </row>
    <row r="960" spans="1:3">
      <c r="A960" s="47" t="s">
        <v>337</v>
      </c>
      <c r="B960" s="14">
        <v>2020</v>
      </c>
      <c r="C960" s="48">
        <v>14.652394106813997</v>
      </c>
    </row>
    <row r="961" spans="1:3">
      <c r="A961" s="47" t="s">
        <v>337</v>
      </c>
      <c r="B961" s="14">
        <v>2020</v>
      </c>
      <c r="C961" s="48">
        <v>102.80191944619258</v>
      </c>
    </row>
    <row r="962" spans="1:3">
      <c r="A962" s="47" t="s">
        <v>337</v>
      </c>
      <c r="B962" s="14">
        <v>2020</v>
      </c>
      <c r="C962" s="48">
        <v>13.933235810415448</v>
      </c>
    </row>
    <row r="963" spans="1:3">
      <c r="A963" s="47" t="s">
        <v>337</v>
      </c>
      <c r="B963" s="14">
        <v>2020</v>
      </c>
      <c r="C963" s="48">
        <v>66.443140423031721</v>
      </c>
    </row>
    <row r="964" spans="1:3">
      <c r="A964" s="47" t="s">
        <v>337</v>
      </c>
      <c r="B964" s="14">
        <v>2020</v>
      </c>
      <c r="C964" s="48">
        <v>0.44492403314917123</v>
      </c>
    </row>
    <row r="965" spans="1:3">
      <c r="A965" s="47" t="s">
        <v>337</v>
      </c>
      <c r="B965" s="14">
        <v>2020</v>
      </c>
      <c r="C965" s="48">
        <v>43.538222498446238</v>
      </c>
    </row>
    <row r="966" spans="1:3">
      <c r="A966" s="47" t="s">
        <v>337</v>
      </c>
      <c r="B966" s="14">
        <v>2020</v>
      </c>
      <c r="C966" s="48">
        <v>22.754265471370733</v>
      </c>
    </row>
    <row r="967" spans="1:3">
      <c r="A967" s="47" t="s">
        <v>337</v>
      </c>
      <c r="B967" s="14">
        <v>2020</v>
      </c>
      <c r="C967" s="48">
        <v>45.153326122228236</v>
      </c>
    </row>
    <row r="968" spans="1:3">
      <c r="A968" s="47" t="s">
        <v>337</v>
      </c>
      <c r="B968" s="14">
        <v>2020</v>
      </c>
      <c r="C968" s="48">
        <v>0</v>
      </c>
    </row>
    <row r="969" spans="1:3">
      <c r="A969" s="47" t="s">
        <v>337</v>
      </c>
      <c r="B969" s="14">
        <v>2020</v>
      </c>
      <c r="C969" s="48">
        <v>0</v>
      </c>
    </row>
    <row r="970" spans="1:3">
      <c r="A970" s="47" t="s">
        <v>337</v>
      </c>
      <c r="B970" s="14">
        <v>2020</v>
      </c>
      <c r="C970" s="48">
        <v>41.167210235825387</v>
      </c>
    </row>
    <row r="971" spans="1:3">
      <c r="A971" s="47" t="s">
        <v>337</v>
      </c>
      <c r="B971" s="14">
        <v>2020</v>
      </c>
      <c r="C971" s="48">
        <v>40.970772704465631</v>
      </c>
    </row>
    <row r="972" spans="1:3">
      <c r="A972" s="47" t="s">
        <v>337</v>
      </c>
      <c r="B972" s="14">
        <v>2020</v>
      </c>
      <c r="C972" s="48">
        <v>31.678105696636926</v>
      </c>
    </row>
    <row r="973" spans="1:3">
      <c r="A973" s="47" t="s">
        <v>337</v>
      </c>
      <c r="B973" s="14">
        <v>2020</v>
      </c>
      <c r="C973" s="48">
        <v>26.604831657192829</v>
      </c>
    </row>
    <row r="974" spans="1:3">
      <c r="A974" s="47" t="s">
        <v>337</v>
      </c>
      <c r="B974" s="14">
        <v>2020</v>
      </c>
      <c r="C974" s="48">
        <v>84.453537170263786</v>
      </c>
    </row>
    <row r="975" spans="1:3">
      <c r="A975" s="47" t="s">
        <v>337</v>
      </c>
      <c r="B975" s="14">
        <v>2020</v>
      </c>
      <c r="C975" s="48">
        <v>79.898712926692781</v>
      </c>
    </row>
    <row r="976" spans="1:3">
      <c r="A976" s="47" t="s">
        <v>337</v>
      </c>
      <c r="B976" s="14">
        <v>2020</v>
      </c>
      <c r="C976" s="48">
        <v>33.127240926978573</v>
      </c>
    </row>
    <row r="977" spans="1:3">
      <c r="A977" s="47" t="s">
        <v>337</v>
      </c>
      <c r="B977" s="14">
        <v>2020</v>
      </c>
      <c r="C977" s="48">
        <v>20.607775318206972</v>
      </c>
    </row>
    <row r="978" spans="1:3">
      <c r="A978" s="47" t="s">
        <v>337</v>
      </c>
      <c r="B978" s="14">
        <v>2020</v>
      </c>
      <c r="C978" s="48">
        <v>8.7161500815660666</v>
      </c>
    </row>
    <row r="979" spans="1:3">
      <c r="A979" s="47" t="s">
        <v>330</v>
      </c>
      <c r="B979" s="14">
        <v>2017</v>
      </c>
      <c r="C979" s="48">
        <v>7.9527027027027026</v>
      </c>
    </row>
    <row r="980" spans="1:3">
      <c r="A980" s="47" t="s">
        <v>330</v>
      </c>
      <c r="B980" s="14">
        <v>2017</v>
      </c>
      <c r="C980" s="48">
        <v>15.562260536398467</v>
      </c>
    </row>
    <row r="981" spans="1:3">
      <c r="A981" s="47" t="s">
        <v>330</v>
      </c>
      <c r="B981" s="14">
        <v>2017</v>
      </c>
      <c r="C981" s="48">
        <v>0</v>
      </c>
    </row>
    <row r="982" spans="1:3">
      <c r="A982" s="47" t="s">
        <v>330</v>
      </c>
      <c r="B982" s="14">
        <v>2017</v>
      </c>
      <c r="C982" s="48">
        <v>19.088487972508592</v>
      </c>
    </row>
    <row r="983" spans="1:3">
      <c r="A983" s="47" t="s">
        <v>330</v>
      </c>
      <c r="B983" s="14">
        <v>2017</v>
      </c>
      <c r="C983" s="48">
        <v>5.8891752577319583</v>
      </c>
    </row>
    <row r="984" spans="1:3">
      <c r="A984" s="47" t="s">
        <v>330</v>
      </c>
      <c r="B984" s="14">
        <v>2017</v>
      </c>
      <c r="C984" s="48">
        <v>0</v>
      </c>
    </row>
    <row r="985" spans="1:3">
      <c r="A985" s="47" t="s">
        <v>330</v>
      </c>
      <c r="B985" s="14">
        <v>2017</v>
      </c>
      <c r="C985" s="48">
        <v>0</v>
      </c>
    </row>
    <row r="986" spans="1:3">
      <c r="A986" s="47" t="s">
        <v>330</v>
      </c>
      <c r="B986" s="14">
        <v>2017</v>
      </c>
      <c r="C986" s="48">
        <v>0</v>
      </c>
    </row>
    <row r="987" spans="1:3">
      <c r="A987" s="47" t="s">
        <v>330</v>
      </c>
      <c r="B987" s="14">
        <v>2017</v>
      </c>
      <c r="C987" s="48">
        <v>0</v>
      </c>
    </row>
    <row r="988" spans="1:3">
      <c r="A988" s="47" t="s">
        <v>330</v>
      </c>
      <c r="B988" s="14">
        <v>2017</v>
      </c>
      <c r="C988" s="48">
        <v>0</v>
      </c>
    </row>
    <row r="989" spans="1:3">
      <c r="A989" s="47" t="s">
        <v>330</v>
      </c>
      <c r="B989" s="14">
        <v>2017</v>
      </c>
      <c r="C989" s="48">
        <v>6.8183770883054891</v>
      </c>
    </row>
    <row r="990" spans="1:3">
      <c r="A990" s="47" t="s">
        <v>330</v>
      </c>
      <c r="B990" s="14">
        <v>2017</v>
      </c>
      <c r="C990" s="48">
        <v>0</v>
      </c>
    </row>
    <row r="991" spans="1:3">
      <c r="A991" s="47" t="s">
        <v>330</v>
      </c>
      <c r="B991" s="14">
        <v>2017</v>
      </c>
      <c r="C991" s="48">
        <v>0</v>
      </c>
    </row>
    <row r="992" spans="1:3">
      <c r="A992" s="47" t="s">
        <v>330</v>
      </c>
      <c r="B992" s="14">
        <v>2017</v>
      </c>
      <c r="C992" s="48">
        <v>0</v>
      </c>
    </row>
    <row r="993" spans="1:3">
      <c r="A993" s="47" t="s">
        <v>330</v>
      </c>
      <c r="B993" s="14">
        <v>2017</v>
      </c>
      <c r="C993" s="48">
        <v>2.1326997112608277</v>
      </c>
    </row>
    <row r="994" spans="1:3">
      <c r="A994" s="47" t="s">
        <v>330</v>
      </c>
      <c r="B994" s="14">
        <v>2017</v>
      </c>
      <c r="C994" s="48">
        <v>6.2871747211895919</v>
      </c>
    </row>
    <row r="995" spans="1:3">
      <c r="A995" s="47" t="s">
        <v>330</v>
      </c>
      <c r="B995" s="14">
        <v>2017</v>
      </c>
      <c r="C995" s="48">
        <v>3.0128463476070531</v>
      </c>
    </row>
    <row r="996" spans="1:3">
      <c r="A996" s="47" t="s">
        <v>330</v>
      </c>
      <c r="B996" s="14">
        <v>2017</v>
      </c>
      <c r="C996" s="48">
        <v>41.217483108108105</v>
      </c>
    </row>
    <row r="997" spans="1:3">
      <c r="A997" s="47" t="s">
        <v>330</v>
      </c>
      <c r="B997" s="14">
        <v>2017</v>
      </c>
      <c r="C997" s="48">
        <v>126.04264214046822</v>
      </c>
    </row>
    <row r="998" spans="1:3">
      <c r="A998" s="47" t="s">
        <v>330</v>
      </c>
      <c r="B998" s="14">
        <v>2017</v>
      </c>
      <c r="C998" s="48">
        <v>37.057894736842108</v>
      </c>
    </row>
    <row r="999" spans="1:3">
      <c r="A999" s="47" t="s">
        <v>330</v>
      </c>
      <c r="B999" s="14">
        <v>2017</v>
      </c>
      <c r="C999" s="48">
        <v>97.950835654596091</v>
      </c>
    </row>
    <row r="1000" spans="1:3">
      <c r="A1000" s="47" t="s">
        <v>330</v>
      </c>
      <c r="B1000" s="14">
        <v>2017</v>
      </c>
      <c r="C1000" s="48">
        <v>4.141288782816229</v>
      </c>
    </row>
    <row r="1001" spans="1:3">
      <c r="A1001" s="47" t="s">
        <v>330</v>
      </c>
      <c r="B1001" s="14">
        <v>2017</v>
      </c>
      <c r="C1001" s="48">
        <v>58.828150572831419</v>
      </c>
    </row>
    <row r="1002" spans="1:3">
      <c r="A1002" s="47" t="s">
        <v>330</v>
      </c>
      <c r="B1002" s="14">
        <v>2017</v>
      </c>
      <c r="C1002" s="48">
        <v>36.647435897435898</v>
      </c>
    </row>
    <row r="1003" spans="1:3">
      <c r="A1003" s="47" t="s">
        <v>330</v>
      </c>
      <c r="B1003" s="14">
        <v>2017</v>
      </c>
      <c r="C1003" s="48">
        <v>28.340057636887611</v>
      </c>
    </row>
    <row r="1004" spans="1:3">
      <c r="A1004" s="47" t="s">
        <v>330</v>
      </c>
      <c r="B1004" s="14">
        <v>2017</v>
      </c>
      <c r="C1004" s="48">
        <v>1.9262114537444934</v>
      </c>
    </row>
    <row r="1005" spans="1:3">
      <c r="A1005" s="47" t="s">
        <v>330</v>
      </c>
      <c r="B1005" s="14">
        <v>2017</v>
      </c>
      <c r="C1005" s="48">
        <v>124.50377833753149</v>
      </c>
    </row>
    <row r="1006" spans="1:3">
      <c r="A1006" s="47" t="s">
        <v>330</v>
      </c>
      <c r="B1006" s="14">
        <v>2017</v>
      </c>
      <c r="C1006" s="48">
        <v>61.527204030226706</v>
      </c>
    </row>
    <row r="1007" spans="1:3">
      <c r="A1007" s="47" t="s">
        <v>330</v>
      </c>
      <c r="B1007" s="14">
        <v>2017</v>
      </c>
      <c r="C1007" s="48">
        <v>38.598362720403024</v>
      </c>
    </row>
    <row r="1008" spans="1:3">
      <c r="A1008" s="47" t="s">
        <v>330</v>
      </c>
      <c r="B1008" s="14">
        <v>2017</v>
      </c>
      <c r="C1008" s="48">
        <v>50.911002785515322</v>
      </c>
    </row>
    <row r="1009" spans="1:3">
      <c r="A1009" s="47" t="s">
        <v>330</v>
      </c>
      <c r="B1009" s="14">
        <v>2017</v>
      </c>
      <c r="C1009" s="48">
        <v>46.377923627684964</v>
      </c>
    </row>
    <row r="1010" spans="1:3">
      <c r="A1010" s="47" t="s">
        <v>330</v>
      </c>
      <c r="B1010" s="14">
        <v>2017</v>
      </c>
      <c r="C1010" s="48">
        <v>59.67094017094017</v>
      </c>
    </row>
    <row r="1011" spans="1:3">
      <c r="A1011" s="47" t="s">
        <v>330</v>
      </c>
      <c r="B1011" s="14">
        <v>2017</v>
      </c>
      <c r="C1011" s="48">
        <v>2.9893162393162398</v>
      </c>
    </row>
    <row r="1012" spans="1:3">
      <c r="A1012" s="47" t="s">
        <v>330</v>
      </c>
      <c r="B1012" s="14">
        <v>2017</v>
      </c>
      <c r="C1012" s="48">
        <v>3.3858428805237315</v>
      </c>
    </row>
    <row r="1013" spans="1:3">
      <c r="A1013" s="47" t="s">
        <v>330</v>
      </c>
      <c r="B1013" s="14">
        <v>2017</v>
      </c>
      <c r="C1013" s="48">
        <v>48.394458858413635</v>
      </c>
    </row>
    <row r="1014" spans="1:3">
      <c r="A1014" s="47" t="s">
        <v>330</v>
      </c>
      <c r="B1014" s="14">
        <v>2017</v>
      </c>
      <c r="C1014" s="48">
        <v>25.254783693843592</v>
      </c>
    </row>
    <row r="1015" spans="1:3">
      <c r="A1015" s="47" t="s">
        <v>330</v>
      </c>
      <c r="B1015" s="14">
        <v>2017</v>
      </c>
      <c r="C1015" s="48">
        <v>0</v>
      </c>
    </row>
    <row r="1016" spans="1:3">
      <c r="A1016" s="47" t="s">
        <v>330</v>
      </c>
      <c r="B1016" s="14">
        <v>2017</v>
      </c>
      <c r="C1016" s="48">
        <v>0</v>
      </c>
    </row>
    <row r="1017" spans="1:3">
      <c r="A1017" s="47" t="s">
        <v>330</v>
      </c>
      <c r="B1017" s="14">
        <v>2017</v>
      </c>
      <c r="C1017" s="48">
        <v>13.742440374787053</v>
      </c>
    </row>
    <row r="1018" spans="1:3">
      <c r="A1018" s="47" t="s">
        <v>330</v>
      </c>
      <c r="B1018" s="14">
        <v>2017</v>
      </c>
      <c r="C1018" s="48">
        <v>1.9551746166950597</v>
      </c>
    </row>
    <row r="1019" spans="1:3">
      <c r="A1019" s="47" t="s">
        <v>330</v>
      </c>
      <c r="B1019" s="14">
        <v>2017</v>
      </c>
      <c r="C1019" s="48">
        <v>21.10409252669039</v>
      </c>
    </row>
    <row r="1020" spans="1:3">
      <c r="A1020" s="47" t="s">
        <v>330</v>
      </c>
      <c r="B1020" s="14">
        <v>2017</v>
      </c>
      <c r="C1020" s="48">
        <v>6.1519342762063225</v>
      </c>
    </row>
    <row r="1021" spans="1:3">
      <c r="A1021" s="47" t="s">
        <v>330</v>
      </c>
      <c r="B1021" s="14">
        <v>2017</v>
      </c>
      <c r="C1021" s="48">
        <v>17.315391459074732</v>
      </c>
    </row>
    <row r="1022" spans="1:3">
      <c r="A1022" s="47" t="s">
        <v>330</v>
      </c>
      <c r="B1022" s="14">
        <v>2017</v>
      </c>
      <c r="C1022" s="48">
        <v>8.9356094306049823</v>
      </c>
    </row>
    <row r="1023" spans="1:3">
      <c r="A1023" s="47" t="s">
        <v>330</v>
      </c>
      <c r="B1023" s="14">
        <v>2017</v>
      </c>
      <c r="C1023" s="48">
        <v>0</v>
      </c>
    </row>
    <row r="1024" spans="1:3">
      <c r="A1024" s="47" t="s">
        <v>330</v>
      </c>
      <c r="B1024" s="14">
        <v>2017</v>
      </c>
      <c r="C1024" s="48">
        <v>3.4925871015567083</v>
      </c>
    </row>
    <row r="1025" spans="1:3">
      <c r="A1025" s="47" t="s">
        <v>330</v>
      </c>
      <c r="B1025" s="14">
        <v>2017</v>
      </c>
      <c r="C1025" s="48">
        <v>6.7244176372712143</v>
      </c>
    </row>
    <row r="1026" spans="1:3">
      <c r="A1026" s="47" t="s">
        <v>330</v>
      </c>
      <c r="B1026" s="14">
        <v>2017</v>
      </c>
      <c r="C1026" s="48">
        <v>5.2933958499600955</v>
      </c>
    </row>
    <row r="1027" spans="1:3">
      <c r="A1027" s="47" t="s">
        <v>330</v>
      </c>
      <c r="B1027" s="14">
        <v>2017</v>
      </c>
      <c r="C1027" s="48">
        <v>4.6718483816013627</v>
      </c>
    </row>
    <row r="1028" spans="1:3">
      <c r="A1028" s="47" t="s">
        <v>330</v>
      </c>
      <c r="B1028" s="14">
        <v>2017</v>
      </c>
      <c r="C1028" s="48">
        <v>7.5163043478260869</v>
      </c>
    </row>
    <row r="1029" spans="1:3">
      <c r="A1029" s="47" t="s">
        <v>330</v>
      </c>
      <c r="B1029" s="14">
        <v>2017</v>
      </c>
      <c r="C1029" s="48">
        <v>2.7164750957854404</v>
      </c>
    </row>
    <row r="1030" spans="1:3">
      <c r="A1030" s="47" t="s">
        <v>330</v>
      </c>
      <c r="B1030" s="14">
        <v>2017</v>
      </c>
      <c r="C1030" s="48">
        <v>0</v>
      </c>
    </row>
    <row r="1031" spans="1:3">
      <c r="A1031" s="47" t="s">
        <v>330</v>
      </c>
      <c r="B1031" s="14">
        <v>2017</v>
      </c>
      <c r="C1031" s="48">
        <v>0</v>
      </c>
    </row>
    <row r="1032" spans="1:3">
      <c r="A1032" s="47" t="s">
        <v>330</v>
      </c>
      <c r="B1032" s="14">
        <v>2017</v>
      </c>
      <c r="C1032" s="48">
        <v>32.645351423487547</v>
      </c>
    </row>
    <row r="1033" spans="1:3">
      <c r="A1033" s="47" t="s">
        <v>330</v>
      </c>
      <c r="B1033" s="14">
        <v>2017</v>
      </c>
      <c r="C1033" s="48">
        <v>80.953065134099617</v>
      </c>
    </row>
    <row r="1034" spans="1:3">
      <c r="A1034" s="47" t="s">
        <v>330</v>
      </c>
      <c r="B1034" s="14">
        <v>2017</v>
      </c>
      <c r="C1034" s="48">
        <v>113.34068236233041</v>
      </c>
    </row>
    <row r="1035" spans="1:3">
      <c r="A1035" s="47" t="s">
        <v>330</v>
      </c>
      <c r="B1035" s="14">
        <v>2017</v>
      </c>
      <c r="C1035" s="48">
        <v>135.04805880135697</v>
      </c>
    </row>
    <row r="1036" spans="1:3">
      <c r="A1036" s="47" t="s">
        <v>330</v>
      </c>
      <c r="B1036" s="14">
        <v>2017</v>
      </c>
      <c r="C1036" s="48">
        <v>133.28703358208955</v>
      </c>
    </row>
    <row r="1037" spans="1:3">
      <c r="A1037" s="47" t="s">
        <v>330</v>
      </c>
      <c r="B1037" s="14">
        <v>2017</v>
      </c>
      <c r="C1037" s="48">
        <v>40.973478260869562</v>
      </c>
    </row>
    <row r="1038" spans="1:3">
      <c r="A1038" s="47" t="s">
        <v>330</v>
      </c>
      <c r="B1038" s="14">
        <v>2017</v>
      </c>
      <c r="C1038" s="48">
        <v>0.96652173913043471</v>
      </c>
    </row>
    <row r="1039" spans="1:3">
      <c r="A1039" s="47" t="s">
        <v>330</v>
      </c>
      <c r="B1039" s="14">
        <v>2017</v>
      </c>
      <c r="C1039" s="48">
        <v>43.148786717752238</v>
      </c>
    </row>
    <row r="1040" spans="1:3">
      <c r="A1040" s="47" t="s">
        <v>330</v>
      </c>
      <c r="B1040" s="14">
        <v>2017</v>
      </c>
      <c r="C1040" s="48">
        <v>2.2272545889864324</v>
      </c>
    </row>
    <row r="1041" spans="1:3">
      <c r="A1041" s="47" t="s">
        <v>330</v>
      </c>
      <c r="B1041" s="14">
        <v>2017</v>
      </c>
      <c r="C1041" s="48">
        <v>0</v>
      </c>
    </row>
    <row r="1042" spans="1:3">
      <c r="A1042" s="47" t="s">
        <v>330</v>
      </c>
      <c r="B1042" s="14">
        <v>2017</v>
      </c>
      <c r="C1042" s="48">
        <v>0</v>
      </c>
    </row>
    <row r="1043" spans="1:3">
      <c r="A1043" s="47" t="s">
        <v>330</v>
      </c>
      <c r="B1043" s="14">
        <v>2017</v>
      </c>
      <c r="C1043" s="48">
        <v>129.17175370501059</v>
      </c>
    </row>
    <row r="1044" spans="1:3">
      <c r="A1044" s="47" t="s">
        <v>330</v>
      </c>
      <c r="B1044" s="14">
        <v>2017</v>
      </c>
      <c r="C1044" s="48">
        <v>0</v>
      </c>
    </row>
    <row r="1045" spans="1:3">
      <c r="A1045" s="47" t="s">
        <v>330</v>
      </c>
      <c r="B1045" s="14">
        <v>2017</v>
      </c>
      <c r="C1045" s="48">
        <v>3.492501764290755</v>
      </c>
    </row>
    <row r="1046" spans="1:3">
      <c r="A1046" s="47" t="s">
        <v>330</v>
      </c>
      <c r="B1046" s="14">
        <v>2017</v>
      </c>
      <c r="C1046" s="48">
        <v>0</v>
      </c>
    </row>
    <row r="1047" spans="1:3">
      <c r="A1047" s="47" t="s">
        <v>330</v>
      </c>
      <c r="B1047" s="14">
        <v>2017</v>
      </c>
      <c r="C1047" s="48">
        <v>0</v>
      </c>
    </row>
    <row r="1048" spans="1:3">
      <c r="A1048" s="47" t="s">
        <v>330</v>
      </c>
      <c r="B1048" s="14">
        <v>2017</v>
      </c>
      <c r="C1048" s="48">
        <v>130.00071002556092</v>
      </c>
    </row>
    <row r="1049" spans="1:3">
      <c r="A1049" s="47" t="s">
        <v>330</v>
      </c>
      <c r="B1049" s="14">
        <v>2017</v>
      </c>
      <c r="C1049" s="48">
        <v>0</v>
      </c>
    </row>
    <row r="1050" spans="1:3">
      <c r="A1050" s="47" t="s">
        <v>330</v>
      </c>
      <c r="B1050" s="14">
        <v>2017</v>
      </c>
      <c r="C1050" s="48">
        <v>0</v>
      </c>
    </row>
    <row r="1051" spans="1:3">
      <c r="A1051" s="47" t="s">
        <v>330</v>
      </c>
      <c r="B1051" s="14">
        <v>2017</v>
      </c>
      <c r="C1051" s="48">
        <v>0</v>
      </c>
    </row>
    <row r="1052" spans="1:3">
      <c r="A1052" s="47" t="s">
        <v>330</v>
      </c>
      <c r="B1052" s="14">
        <v>2018</v>
      </c>
      <c r="C1052" s="48">
        <v>7.162801484230056</v>
      </c>
    </row>
    <row r="1053" spans="1:3">
      <c r="A1053" s="47" t="s">
        <v>330</v>
      </c>
      <c r="B1053" s="14">
        <v>2018</v>
      </c>
      <c r="C1053" s="48">
        <v>64.535541195476569</v>
      </c>
    </row>
    <row r="1054" spans="1:3">
      <c r="A1054" s="47" t="s">
        <v>330</v>
      </c>
      <c r="B1054" s="14">
        <v>2018</v>
      </c>
      <c r="C1054" s="48">
        <v>0.15998821449616973</v>
      </c>
    </row>
    <row r="1055" spans="1:3">
      <c r="A1055" s="47" t="s">
        <v>330</v>
      </c>
      <c r="B1055" s="14">
        <v>2018</v>
      </c>
      <c r="C1055" s="48">
        <v>8.0767946577629388</v>
      </c>
    </row>
    <row r="1056" spans="1:3">
      <c r="A1056" s="47" t="s">
        <v>330</v>
      </c>
      <c r="B1056" s="14">
        <v>2018</v>
      </c>
      <c r="C1056" s="48">
        <v>18.873305833824396</v>
      </c>
    </row>
    <row r="1057" spans="1:3">
      <c r="A1057" s="47" t="s">
        <v>330</v>
      </c>
      <c r="B1057" s="14">
        <v>2018</v>
      </c>
      <c r="C1057" s="48">
        <v>2.9240710823909533</v>
      </c>
    </row>
    <row r="1058" spans="1:3">
      <c r="A1058" s="47" t="s">
        <v>330</v>
      </c>
      <c r="B1058" s="14">
        <v>2018</v>
      </c>
      <c r="C1058" s="48">
        <v>5.1264135702746367</v>
      </c>
    </row>
    <row r="1059" spans="1:3">
      <c r="A1059" s="47" t="s">
        <v>330</v>
      </c>
      <c r="B1059" s="14">
        <v>2018</v>
      </c>
      <c r="C1059" s="48">
        <v>1.9551696284329561</v>
      </c>
    </row>
    <row r="1060" spans="1:3">
      <c r="A1060" s="47" t="s">
        <v>330</v>
      </c>
      <c r="B1060" s="14">
        <v>2018</v>
      </c>
      <c r="C1060" s="48">
        <v>0</v>
      </c>
    </row>
    <row r="1061" spans="1:3">
      <c r="A1061" s="47" t="s">
        <v>330</v>
      </c>
      <c r="B1061" s="14">
        <v>2018</v>
      </c>
      <c r="C1061" s="48">
        <v>0</v>
      </c>
    </row>
    <row r="1062" spans="1:3">
      <c r="A1062" s="47" t="s">
        <v>330</v>
      </c>
      <c r="B1062" s="14">
        <v>2018</v>
      </c>
      <c r="C1062" s="48">
        <v>0</v>
      </c>
    </row>
    <row r="1063" spans="1:3">
      <c r="A1063" s="47" t="s">
        <v>330</v>
      </c>
      <c r="B1063" s="14">
        <v>2018</v>
      </c>
      <c r="C1063" s="48">
        <v>0</v>
      </c>
    </row>
    <row r="1064" spans="1:3">
      <c r="A1064" s="47" t="s">
        <v>330</v>
      </c>
      <c r="B1064" s="14">
        <v>2018</v>
      </c>
      <c r="C1064" s="48">
        <v>0</v>
      </c>
    </row>
    <row r="1065" spans="1:3">
      <c r="A1065" s="47" t="s">
        <v>330</v>
      </c>
      <c r="B1065" s="14">
        <v>2018</v>
      </c>
      <c r="C1065" s="48">
        <v>0</v>
      </c>
    </row>
    <row r="1066" spans="1:3">
      <c r="A1066" s="47" t="s">
        <v>330</v>
      </c>
      <c r="B1066" s="14">
        <v>2018</v>
      </c>
      <c r="C1066" s="48">
        <v>0</v>
      </c>
    </row>
    <row r="1067" spans="1:3">
      <c r="A1067" s="47" t="s">
        <v>330</v>
      </c>
      <c r="B1067" s="14">
        <v>2018</v>
      </c>
      <c r="C1067" s="48">
        <v>0</v>
      </c>
    </row>
    <row r="1068" spans="1:3">
      <c r="A1068" s="47" t="s">
        <v>330</v>
      </c>
      <c r="B1068" s="14">
        <v>2018</v>
      </c>
      <c r="C1068" s="48">
        <v>86.782960893854735</v>
      </c>
    </row>
    <row r="1069" spans="1:3">
      <c r="A1069" s="47" t="s">
        <v>330</v>
      </c>
      <c r="B1069" s="14">
        <v>2018</v>
      </c>
      <c r="C1069" s="48">
        <v>7.5667539267015709</v>
      </c>
    </row>
    <row r="1070" spans="1:3">
      <c r="A1070" s="47" t="s">
        <v>330</v>
      </c>
      <c r="B1070" s="14">
        <v>2018</v>
      </c>
      <c r="C1070" s="48">
        <v>90.142857142857139</v>
      </c>
    </row>
    <row r="1071" spans="1:3">
      <c r="A1071" s="47" t="s">
        <v>330</v>
      </c>
      <c r="B1071" s="14">
        <v>2018</v>
      </c>
      <c r="C1071" s="48">
        <v>35.517743644067799</v>
      </c>
    </row>
    <row r="1072" spans="1:3">
      <c r="A1072" s="47" t="s">
        <v>330</v>
      </c>
      <c r="B1072" s="14">
        <v>2018</v>
      </c>
      <c r="C1072" s="48">
        <v>56.496961325966851</v>
      </c>
    </row>
    <row r="1073" spans="1:3">
      <c r="A1073" s="47" t="s">
        <v>330</v>
      </c>
      <c r="B1073" s="14">
        <v>2018</v>
      </c>
      <c r="C1073" s="48">
        <v>136.31807851239668</v>
      </c>
    </row>
    <row r="1074" spans="1:3">
      <c r="A1074" s="47" t="s">
        <v>330</v>
      </c>
      <c r="B1074" s="14">
        <v>2018</v>
      </c>
      <c r="C1074" s="48">
        <v>115.145</v>
      </c>
    </row>
    <row r="1075" spans="1:3">
      <c r="A1075" s="47" t="s">
        <v>330</v>
      </c>
      <c r="B1075" s="14">
        <v>2018</v>
      </c>
      <c r="C1075" s="48">
        <v>0</v>
      </c>
    </row>
    <row r="1076" spans="1:3">
      <c r="A1076" s="47" t="s">
        <v>330</v>
      </c>
      <c r="B1076" s="14">
        <v>2018</v>
      </c>
      <c r="C1076" s="48">
        <v>76.007142857142853</v>
      </c>
    </row>
    <row r="1077" spans="1:3">
      <c r="A1077" s="47" t="s">
        <v>330</v>
      </c>
      <c r="B1077" s="14">
        <v>2018</v>
      </c>
      <c r="C1077" s="48">
        <v>55.789285714285718</v>
      </c>
    </row>
    <row r="1078" spans="1:3">
      <c r="A1078" s="47" t="s">
        <v>330</v>
      </c>
      <c r="B1078" s="14">
        <v>2018</v>
      </c>
      <c r="C1078" s="48">
        <v>46.608149171270718</v>
      </c>
    </row>
    <row r="1079" spans="1:3">
      <c r="A1079" s="47" t="s">
        <v>330</v>
      </c>
      <c r="B1079" s="14">
        <v>2018</v>
      </c>
      <c r="C1079" s="48">
        <v>70.652939618644069</v>
      </c>
    </row>
    <row r="1080" spans="1:3">
      <c r="A1080" s="47" t="s">
        <v>330</v>
      </c>
      <c r="B1080" s="14">
        <v>2018</v>
      </c>
      <c r="C1080" s="48">
        <v>11.641261061946903</v>
      </c>
    </row>
    <row r="1081" spans="1:3">
      <c r="A1081" s="47" t="s">
        <v>330</v>
      </c>
      <c r="B1081" s="14">
        <v>2018</v>
      </c>
      <c r="C1081" s="48">
        <v>4.2652277542372889</v>
      </c>
    </row>
    <row r="1082" spans="1:3">
      <c r="A1082" s="47" t="s">
        <v>330</v>
      </c>
      <c r="B1082" s="14">
        <v>2018</v>
      </c>
      <c r="C1082" s="48">
        <v>3.5546739130434784</v>
      </c>
    </row>
    <row r="1083" spans="1:3">
      <c r="A1083" s="47" t="s">
        <v>330</v>
      </c>
      <c r="B1083" s="14">
        <v>2018</v>
      </c>
      <c r="C1083" s="48">
        <v>4.1381091101694922</v>
      </c>
    </row>
    <row r="1084" spans="1:3">
      <c r="A1084" s="47" t="s">
        <v>330</v>
      </c>
      <c r="B1084" s="14">
        <v>2018</v>
      </c>
      <c r="C1084" s="48">
        <v>2.8213043478260866</v>
      </c>
    </row>
    <row r="1085" spans="1:3">
      <c r="A1085" s="47" t="s">
        <v>330</v>
      </c>
      <c r="B1085" s="14">
        <v>2018</v>
      </c>
      <c r="C1085" s="48">
        <v>2.952142857142857</v>
      </c>
    </row>
    <row r="1086" spans="1:3">
      <c r="A1086" s="47" t="s">
        <v>330</v>
      </c>
      <c r="B1086" s="14">
        <v>2018</v>
      </c>
      <c r="C1086" s="48">
        <v>2.8434851694915255</v>
      </c>
    </row>
    <row r="1087" spans="1:3">
      <c r="A1087" s="47" t="s">
        <v>330</v>
      </c>
      <c r="B1087" s="14">
        <v>2018</v>
      </c>
      <c r="C1087" s="48">
        <v>3.5704449152542375</v>
      </c>
    </row>
    <row r="1088" spans="1:3">
      <c r="A1088" s="47" t="s">
        <v>330</v>
      </c>
      <c r="B1088" s="14">
        <v>2018</v>
      </c>
      <c r="C1088" s="48">
        <v>26.79890343119915</v>
      </c>
    </row>
    <row r="1089" spans="1:3">
      <c r="A1089" s="47" t="s">
        <v>330</v>
      </c>
      <c r="B1089" s="14">
        <v>2018</v>
      </c>
      <c r="C1089" s="48">
        <v>28.314250913520095</v>
      </c>
    </row>
    <row r="1090" spans="1:3">
      <c r="A1090" s="47" t="s">
        <v>330</v>
      </c>
      <c r="B1090" s="14">
        <v>2018</v>
      </c>
      <c r="C1090" s="48">
        <v>0</v>
      </c>
    </row>
    <row r="1091" spans="1:3">
      <c r="A1091" s="47" t="s">
        <v>330</v>
      </c>
      <c r="B1091" s="14">
        <v>2018</v>
      </c>
      <c r="C1091" s="48">
        <v>4.3943705857914415</v>
      </c>
    </row>
    <row r="1092" spans="1:3">
      <c r="A1092" s="47" t="s">
        <v>330</v>
      </c>
      <c r="B1092" s="14">
        <v>2018</v>
      </c>
      <c r="C1092" s="48">
        <v>0</v>
      </c>
    </row>
    <row r="1093" spans="1:3">
      <c r="A1093" s="47" t="s">
        <v>330</v>
      </c>
      <c r="B1093" s="14">
        <v>2018</v>
      </c>
      <c r="C1093" s="48">
        <v>14.101914639010769</v>
      </c>
    </row>
    <row r="1094" spans="1:3">
      <c r="A1094" s="47" t="s">
        <v>330</v>
      </c>
      <c r="B1094" s="14">
        <v>2018</v>
      </c>
      <c r="C1094" s="48">
        <v>9.5542333203277412</v>
      </c>
    </row>
    <row r="1095" spans="1:3">
      <c r="A1095" s="47" t="s">
        <v>330</v>
      </c>
      <c r="B1095" s="14">
        <v>2018</v>
      </c>
      <c r="C1095" s="48">
        <v>13.482050259274033</v>
      </c>
    </row>
    <row r="1096" spans="1:3">
      <c r="A1096" s="47" t="s">
        <v>330</v>
      </c>
      <c r="B1096" s="14">
        <v>2018</v>
      </c>
      <c r="C1096" s="48">
        <v>8.8031511767052244</v>
      </c>
    </row>
    <row r="1097" spans="1:3">
      <c r="A1097" s="47" t="s">
        <v>330</v>
      </c>
      <c r="B1097" s="14">
        <v>2018</v>
      </c>
      <c r="C1097" s="48">
        <v>0</v>
      </c>
    </row>
    <row r="1098" spans="1:3">
      <c r="A1098" s="47" t="s">
        <v>330</v>
      </c>
      <c r="B1098" s="14">
        <v>2018</v>
      </c>
      <c r="C1098" s="48">
        <v>0</v>
      </c>
    </row>
    <row r="1099" spans="1:3">
      <c r="A1099" s="47" t="s">
        <v>330</v>
      </c>
      <c r="B1099" s="14">
        <v>2018</v>
      </c>
      <c r="C1099" s="48">
        <v>88.322399999999988</v>
      </c>
    </row>
    <row r="1100" spans="1:3">
      <c r="A1100" s="47" t="s">
        <v>330</v>
      </c>
      <c r="B1100" s="14">
        <v>2018</v>
      </c>
      <c r="C1100" s="48">
        <v>9.4710663198959679</v>
      </c>
    </row>
    <row r="1101" spans="1:3">
      <c r="A1101" s="47" t="s">
        <v>330</v>
      </c>
      <c r="B1101" s="14">
        <v>2018</v>
      </c>
      <c r="C1101" s="48">
        <v>103.22622508305648</v>
      </c>
    </row>
    <row r="1102" spans="1:3">
      <c r="A1102" s="47" t="s">
        <v>330</v>
      </c>
      <c r="B1102" s="14">
        <v>2018</v>
      </c>
      <c r="C1102" s="48">
        <v>86.115204678362559</v>
      </c>
    </row>
    <row r="1103" spans="1:3">
      <c r="A1103" s="47" t="s">
        <v>330</v>
      </c>
      <c r="B1103" s="14">
        <v>2018</v>
      </c>
      <c r="C1103" s="48">
        <v>87.596901893287438</v>
      </c>
    </row>
    <row r="1104" spans="1:3">
      <c r="A1104" s="47" t="s">
        <v>330</v>
      </c>
      <c r="B1104" s="14">
        <v>2018</v>
      </c>
      <c r="C1104" s="48">
        <v>138.76935821416114</v>
      </c>
    </row>
    <row r="1105" spans="1:3">
      <c r="A1105" s="47" t="s">
        <v>330</v>
      </c>
      <c r="B1105" s="14">
        <v>2018</v>
      </c>
      <c r="C1105" s="48">
        <v>43.008478168715556</v>
      </c>
    </row>
    <row r="1106" spans="1:3">
      <c r="A1106" s="47" t="s">
        <v>330</v>
      </c>
      <c r="B1106" s="14">
        <v>2018</v>
      </c>
      <c r="C1106" s="48">
        <v>2.7167231877914371</v>
      </c>
    </row>
    <row r="1107" spans="1:3">
      <c r="A1107" s="47" t="s">
        <v>330</v>
      </c>
      <c r="B1107" s="14">
        <v>2018</v>
      </c>
      <c r="C1107" s="48">
        <v>30.69580564784053</v>
      </c>
    </row>
    <row r="1108" spans="1:3">
      <c r="A1108" s="47" t="s">
        <v>330</v>
      </c>
      <c r="B1108" s="14">
        <v>2018</v>
      </c>
      <c r="C1108" s="48">
        <v>3.197382384152812</v>
      </c>
    </row>
    <row r="1109" spans="1:3">
      <c r="A1109" s="47" t="s">
        <v>330</v>
      </c>
      <c r="B1109" s="14">
        <v>2018</v>
      </c>
      <c r="C1109" s="48">
        <v>2.445029239766082</v>
      </c>
    </row>
    <row r="1110" spans="1:3">
      <c r="A1110" s="47" t="s">
        <v>330</v>
      </c>
      <c r="B1110" s="14">
        <v>2018</v>
      </c>
      <c r="C1110" s="48">
        <v>0</v>
      </c>
    </row>
    <row r="1111" spans="1:3">
      <c r="A1111" s="47" t="s">
        <v>330</v>
      </c>
      <c r="B1111" s="14">
        <v>2018</v>
      </c>
      <c r="C1111" s="48">
        <v>0</v>
      </c>
    </row>
    <row r="1112" spans="1:3">
      <c r="A1112" s="47" t="s">
        <v>330</v>
      </c>
      <c r="B1112" s="14">
        <v>2018</v>
      </c>
      <c r="C1112" s="48">
        <v>109.13156123822344</v>
      </c>
    </row>
    <row r="1113" spans="1:3">
      <c r="A1113" s="47" t="s">
        <v>330</v>
      </c>
      <c r="B1113" s="14">
        <v>2018</v>
      </c>
      <c r="C1113" s="48">
        <v>0</v>
      </c>
    </row>
    <row r="1114" spans="1:3">
      <c r="A1114" s="47" t="s">
        <v>330</v>
      </c>
      <c r="B1114" s="14">
        <v>2018</v>
      </c>
      <c r="C1114" s="48">
        <v>3.197341857335128</v>
      </c>
    </row>
    <row r="1115" spans="1:3">
      <c r="A1115" s="47" t="s">
        <v>330</v>
      </c>
      <c r="B1115" s="14">
        <v>2018</v>
      </c>
      <c r="C1115" s="48">
        <v>0</v>
      </c>
    </row>
    <row r="1116" spans="1:3">
      <c r="A1116" s="47" t="s">
        <v>330</v>
      </c>
      <c r="B1116" s="14">
        <v>2018</v>
      </c>
      <c r="C1116" s="48">
        <v>0</v>
      </c>
    </row>
    <row r="1117" spans="1:3">
      <c r="A1117" s="47" t="s">
        <v>330</v>
      </c>
      <c r="B1117" s="14">
        <v>2018</v>
      </c>
      <c r="C1117" s="48">
        <v>0</v>
      </c>
    </row>
    <row r="1118" spans="1:3">
      <c r="A1118" s="47" t="s">
        <v>330</v>
      </c>
      <c r="B1118" s="14">
        <v>2018</v>
      </c>
      <c r="C1118" s="48">
        <v>130.81329905503057</v>
      </c>
    </row>
    <row r="1119" spans="1:3">
      <c r="A1119" s="47" t="s">
        <v>330</v>
      </c>
      <c r="B1119" s="14">
        <v>2018</v>
      </c>
      <c r="C1119" s="48">
        <v>0</v>
      </c>
    </row>
    <row r="1120" spans="1:3">
      <c r="A1120" s="47" t="s">
        <v>330</v>
      </c>
      <c r="B1120" s="14">
        <v>2018</v>
      </c>
      <c r="C1120" s="48">
        <v>0</v>
      </c>
    </row>
    <row r="1121" spans="1:3">
      <c r="A1121" s="47" t="s">
        <v>330</v>
      </c>
      <c r="B1121" s="14">
        <v>2019</v>
      </c>
      <c r="C1121" s="48">
        <v>0</v>
      </c>
    </row>
    <row r="1122" spans="1:3">
      <c r="A1122" s="47" t="s">
        <v>330</v>
      </c>
      <c r="B1122" s="14">
        <v>2019</v>
      </c>
      <c r="C1122" s="48">
        <v>3.4145179372197312</v>
      </c>
    </row>
    <row r="1123" spans="1:3">
      <c r="A1123" s="47" t="s">
        <v>330</v>
      </c>
      <c r="B1123" s="14">
        <v>2019</v>
      </c>
      <c r="C1123" s="48">
        <v>70.761818181818185</v>
      </c>
    </row>
    <row r="1124" spans="1:3">
      <c r="A1124" s="47" t="s">
        <v>330</v>
      </c>
      <c r="B1124" s="14">
        <v>2019</v>
      </c>
      <c r="C1124" s="48">
        <v>29.919161676646709</v>
      </c>
    </row>
    <row r="1125" spans="1:3">
      <c r="A1125" s="47" t="s">
        <v>330</v>
      </c>
      <c r="B1125" s="14">
        <v>2019</v>
      </c>
      <c r="C1125" s="48">
        <v>29.813997005988025</v>
      </c>
    </row>
    <row r="1126" spans="1:3">
      <c r="A1126" s="47" t="s">
        <v>330</v>
      </c>
      <c r="B1126" s="14">
        <v>2019</v>
      </c>
      <c r="C1126" s="48">
        <v>0</v>
      </c>
    </row>
    <row r="1127" spans="1:3">
      <c r="A1127" s="47" t="s">
        <v>330</v>
      </c>
      <c r="B1127" s="14">
        <v>2019</v>
      </c>
      <c r="C1127" s="48">
        <v>0</v>
      </c>
    </row>
    <row r="1128" spans="1:3">
      <c r="A1128" s="47" t="s">
        <v>330</v>
      </c>
      <c r="B1128" s="14">
        <v>2019</v>
      </c>
      <c r="C1128" s="48">
        <v>0</v>
      </c>
    </row>
    <row r="1129" spans="1:3">
      <c r="A1129" s="47" t="s">
        <v>330</v>
      </c>
      <c r="B1129" s="14">
        <v>2019</v>
      </c>
      <c r="C1129" s="48">
        <v>0</v>
      </c>
    </row>
    <row r="1130" spans="1:3">
      <c r="A1130" s="47" t="s">
        <v>330</v>
      </c>
      <c r="B1130" s="14">
        <v>2019</v>
      </c>
      <c r="C1130" s="48">
        <v>0</v>
      </c>
    </row>
    <row r="1131" spans="1:3">
      <c r="A1131" s="47" t="s">
        <v>330</v>
      </c>
      <c r="B1131" s="14">
        <v>2019</v>
      </c>
      <c r="C1131" s="48">
        <v>52.813579277864996</v>
      </c>
    </row>
    <row r="1132" spans="1:3">
      <c r="A1132" s="47" t="s">
        <v>330</v>
      </c>
      <c r="B1132" s="14">
        <v>2019</v>
      </c>
      <c r="C1132" s="48">
        <v>14.776145303100417</v>
      </c>
    </row>
    <row r="1133" spans="1:3">
      <c r="A1133" s="47" t="s">
        <v>330</v>
      </c>
      <c r="B1133" s="14">
        <v>2019</v>
      </c>
      <c r="C1133" s="48">
        <v>38.714421703950499</v>
      </c>
    </row>
    <row r="1134" spans="1:3">
      <c r="A1134" s="47" t="s">
        <v>330</v>
      </c>
      <c r="B1134" s="14">
        <v>2019</v>
      </c>
      <c r="C1134" s="48">
        <v>21.109041344843252</v>
      </c>
    </row>
    <row r="1135" spans="1:3">
      <c r="A1135" s="47" t="s">
        <v>330</v>
      </c>
      <c r="B1135" s="14">
        <v>2019</v>
      </c>
      <c r="C1135" s="48">
        <v>24.12743931461209</v>
      </c>
    </row>
    <row r="1136" spans="1:3">
      <c r="A1136" s="47" t="s">
        <v>330</v>
      </c>
      <c r="B1136" s="14">
        <v>2019</v>
      </c>
      <c r="C1136" s="48">
        <v>139.38226909920184</v>
      </c>
    </row>
    <row r="1137" spans="1:3">
      <c r="A1137" s="47" t="s">
        <v>330</v>
      </c>
      <c r="B1137" s="14">
        <v>2019</v>
      </c>
      <c r="C1137" s="48">
        <v>0</v>
      </c>
    </row>
    <row r="1138" spans="1:3">
      <c r="A1138" s="47" t="s">
        <v>330</v>
      </c>
      <c r="B1138" s="14">
        <v>2019</v>
      </c>
      <c r="C1138" s="48">
        <v>96.66854175681523</v>
      </c>
    </row>
    <row r="1139" spans="1:3">
      <c r="A1139" s="47" t="s">
        <v>330</v>
      </c>
      <c r="B1139" s="14">
        <v>2019</v>
      </c>
      <c r="C1139" s="48">
        <v>0</v>
      </c>
    </row>
    <row r="1140" spans="1:3">
      <c r="A1140" s="47" t="s">
        <v>330</v>
      </c>
      <c r="B1140" s="14">
        <v>2019</v>
      </c>
      <c r="C1140" s="48">
        <v>60.743184768498487</v>
      </c>
    </row>
    <row r="1141" spans="1:3">
      <c r="A1141" s="47" t="s">
        <v>330</v>
      </c>
      <c r="B1141" s="14">
        <v>2019</v>
      </c>
      <c r="C1141" s="48">
        <v>12.573298429319374</v>
      </c>
    </row>
    <row r="1142" spans="1:3">
      <c r="A1142" s="47" t="s">
        <v>330</v>
      </c>
      <c r="B1142" s="14">
        <v>2019</v>
      </c>
      <c r="C1142" s="48">
        <v>39.733936220847212</v>
      </c>
    </row>
    <row r="1143" spans="1:3">
      <c r="A1143" s="47" t="s">
        <v>330</v>
      </c>
      <c r="B1143" s="14">
        <v>2019</v>
      </c>
      <c r="C1143" s="48">
        <v>32.650726942298952</v>
      </c>
    </row>
    <row r="1144" spans="1:3">
      <c r="A1144" s="47" t="s">
        <v>330</v>
      </c>
      <c r="B1144" s="14">
        <v>2019</v>
      </c>
      <c r="C1144" s="48">
        <v>3.9659685863874348</v>
      </c>
    </row>
    <row r="1145" spans="1:3">
      <c r="A1145" s="47" t="s">
        <v>330</v>
      </c>
      <c r="B1145" s="14">
        <v>2019</v>
      </c>
      <c r="C1145" s="48">
        <v>2.66605365642579</v>
      </c>
    </row>
    <row r="1146" spans="1:3">
      <c r="A1146" s="47" t="s">
        <v>330</v>
      </c>
      <c r="B1146" s="14">
        <v>2019</v>
      </c>
      <c r="C1146" s="48">
        <v>33.656718750000003</v>
      </c>
    </row>
    <row r="1147" spans="1:3">
      <c r="A1147" s="47" t="s">
        <v>330</v>
      </c>
      <c r="B1147" s="14">
        <v>2019</v>
      </c>
      <c r="C1147" s="48">
        <v>21.955762081784385</v>
      </c>
    </row>
    <row r="1148" spans="1:3">
      <c r="A1148" s="47" t="s">
        <v>330</v>
      </c>
      <c r="B1148" s="14">
        <v>2019</v>
      </c>
      <c r="C1148" s="48">
        <v>0</v>
      </c>
    </row>
    <row r="1149" spans="1:3">
      <c r="A1149" s="47" t="s">
        <v>330</v>
      </c>
      <c r="B1149" s="14">
        <v>2019</v>
      </c>
      <c r="C1149" s="48">
        <v>0</v>
      </c>
    </row>
    <row r="1150" spans="1:3">
      <c r="A1150" s="47" t="s">
        <v>330</v>
      </c>
      <c r="B1150" s="14">
        <v>2019</v>
      </c>
      <c r="C1150" s="48">
        <v>1.4219224924012157</v>
      </c>
    </row>
    <row r="1151" spans="1:3">
      <c r="A1151" s="47" t="s">
        <v>330</v>
      </c>
      <c r="B1151" s="14">
        <v>2019</v>
      </c>
      <c r="C1151" s="48">
        <v>0</v>
      </c>
    </row>
    <row r="1152" spans="1:3">
      <c r="A1152" s="47" t="s">
        <v>330</v>
      </c>
      <c r="B1152" s="14">
        <v>2019</v>
      </c>
      <c r="C1152" s="48">
        <v>0</v>
      </c>
    </row>
    <row r="1153" spans="1:3">
      <c r="A1153" s="47" t="s">
        <v>330</v>
      </c>
      <c r="B1153" s="14">
        <v>2019</v>
      </c>
      <c r="C1153" s="48">
        <v>0</v>
      </c>
    </row>
    <row r="1154" spans="1:3">
      <c r="A1154" s="47" t="s">
        <v>330</v>
      </c>
      <c r="B1154" s="14">
        <v>2019</v>
      </c>
      <c r="C1154" s="48">
        <v>20.656295754026353</v>
      </c>
    </row>
    <row r="1155" spans="1:3">
      <c r="A1155" s="47" t="s">
        <v>330</v>
      </c>
      <c r="B1155" s="14">
        <v>2019</v>
      </c>
      <c r="C1155" s="48">
        <v>5.5092857142857143</v>
      </c>
    </row>
    <row r="1156" spans="1:3">
      <c r="A1156" s="47" t="s">
        <v>330</v>
      </c>
      <c r="B1156" s="14">
        <v>2019</v>
      </c>
      <c r="C1156" s="48">
        <v>0</v>
      </c>
    </row>
    <row r="1157" spans="1:3">
      <c r="A1157" s="47" t="s">
        <v>330</v>
      </c>
      <c r="B1157" s="14">
        <v>2019</v>
      </c>
      <c r="C1157" s="48">
        <v>19.390982142857141</v>
      </c>
    </row>
    <row r="1158" spans="1:3">
      <c r="A1158" s="47" t="s">
        <v>330</v>
      </c>
      <c r="B1158" s="14">
        <v>2019</v>
      </c>
      <c r="C1158" s="48">
        <v>5.7077678571428567</v>
      </c>
    </row>
    <row r="1159" spans="1:3">
      <c r="A1159" s="47" t="s">
        <v>330</v>
      </c>
      <c r="B1159" s="14">
        <v>2019</v>
      </c>
      <c r="C1159" s="48">
        <v>0</v>
      </c>
    </row>
    <row r="1160" spans="1:3">
      <c r="A1160" s="47" t="s">
        <v>330</v>
      </c>
      <c r="B1160" s="14">
        <v>2019</v>
      </c>
      <c r="C1160" s="48">
        <v>0</v>
      </c>
    </row>
    <row r="1161" spans="1:3">
      <c r="A1161" s="47" t="s">
        <v>330</v>
      </c>
      <c r="B1161" s="14">
        <v>2019</v>
      </c>
      <c r="C1161" s="48">
        <v>0</v>
      </c>
    </row>
    <row r="1162" spans="1:3">
      <c r="A1162" s="47" t="s">
        <v>330</v>
      </c>
      <c r="B1162" s="14">
        <v>2019</v>
      </c>
      <c r="C1162" s="48">
        <v>0</v>
      </c>
    </row>
    <row r="1163" spans="1:3">
      <c r="A1163" s="47" t="s">
        <v>330</v>
      </c>
      <c r="B1163" s="14">
        <v>2019</v>
      </c>
      <c r="C1163" s="48">
        <v>0</v>
      </c>
    </row>
    <row r="1164" spans="1:3">
      <c r="A1164" s="47" t="s">
        <v>330</v>
      </c>
      <c r="B1164" s="14">
        <v>2019</v>
      </c>
      <c r="C1164" s="48">
        <v>0</v>
      </c>
    </row>
    <row r="1165" spans="1:3">
      <c r="A1165" s="47" t="s">
        <v>330</v>
      </c>
      <c r="B1165" s="14">
        <v>2019</v>
      </c>
      <c r="C1165" s="48">
        <v>0</v>
      </c>
    </row>
    <row r="1166" spans="1:3">
      <c r="A1166" s="47" t="s">
        <v>330</v>
      </c>
      <c r="B1166" s="14">
        <v>2019</v>
      </c>
      <c r="C1166" s="48">
        <v>4.3884686346863466</v>
      </c>
    </row>
    <row r="1167" spans="1:3">
      <c r="A1167" s="47" t="s">
        <v>330</v>
      </c>
      <c r="B1167" s="14">
        <v>2019</v>
      </c>
      <c r="C1167" s="48">
        <v>0</v>
      </c>
    </row>
    <row r="1168" spans="1:3">
      <c r="A1168" s="47" t="s">
        <v>330</v>
      </c>
      <c r="B1168" s="14">
        <v>2019</v>
      </c>
      <c r="C1168" s="48">
        <v>92.403129274965806</v>
      </c>
    </row>
    <row r="1169" spans="1:3">
      <c r="A1169" s="47" t="s">
        <v>330</v>
      </c>
      <c r="B1169" s="14">
        <v>2019</v>
      </c>
      <c r="C1169" s="48">
        <v>141.6532635852592</v>
      </c>
    </row>
    <row r="1170" spans="1:3">
      <c r="A1170" s="47" t="s">
        <v>330</v>
      </c>
      <c r="B1170" s="14">
        <v>2019</v>
      </c>
      <c r="C1170" s="48">
        <v>16.447693726937267</v>
      </c>
    </row>
    <row r="1171" spans="1:3">
      <c r="A1171" s="47" t="s">
        <v>330</v>
      </c>
      <c r="B1171" s="14">
        <v>2019</v>
      </c>
      <c r="C1171" s="48">
        <v>27.522999316005471</v>
      </c>
    </row>
    <row r="1172" spans="1:3">
      <c r="A1172" s="47" t="s">
        <v>330</v>
      </c>
      <c r="B1172" s="14">
        <v>2019</v>
      </c>
      <c r="C1172" s="48">
        <v>2.1328506787330315</v>
      </c>
    </row>
    <row r="1173" spans="1:3">
      <c r="A1173" s="47" t="s">
        <v>330</v>
      </c>
      <c r="B1173" s="14">
        <v>2019</v>
      </c>
      <c r="C1173" s="48">
        <v>2.4882692307692311</v>
      </c>
    </row>
    <row r="1174" spans="1:3">
      <c r="A1174" s="47" t="s">
        <v>330</v>
      </c>
      <c r="B1174" s="14">
        <v>2019</v>
      </c>
      <c r="C1174" s="48">
        <v>0</v>
      </c>
    </row>
    <row r="1175" spans="1:3">
      <c r="A1175" s="47" t="s">
        <v>330</v>
      </c>
      <c r="B1175" s="14">
        <v>2019</v>
      </c>
      <c r="C1175" s="48">
        <v>0</v>
      </c>
    </row>
    <row r="1176" spans="1:3">
      <c r="A1176" s="47" t="s">
        <v>330</v>
      </c>
      <c r="B1176" s="14">
        <v>2019</v>
      </c>
      <c r="C1176" s="48">
        <v>132.61473607038124</v>
      </c>
    </row>
    <row r="1177" spans="1:3">
      <c r="A1177" s="47" t="s">
        <v>330</v>
      </c>
      <c r="B1177" s="14">
        <v>2019</v>
      </c>
      <c r="C1177" s="48">
        <v>7.954939801699715</v>
      </c>
    </row>
    <row r="1178" spans="1:3">
      <c r="A1178" s="47" t="s">
        <v>330</v>
      </c>
      <c r="B1178" s="14">
        <v>2019</v>
      </c>
      <c r="C1178" s="48">
        <v>85.169289422452948</v>
      </c>
    </row>
    <row r="1179" spans="1:3">
      <c r="A1179" s="47" t="s">
        <v>330</v>
      </c>
      <c r="B1179" s="14">
        <v>2019</v>
      </c>
      <c r="C1179" s="48">
        <v>126.00652369526094</v>
      </c>
    </row>
    <row r="1180" spans="1:3">
      <c r="A1180" s="47" t="s">
        <v>330</v>
      </c>
      <c r="B1180" s="14">
        <v>2019</v>
      </c>
      <c r="C1180" s="48">
        <v>0</v>
      </c>
    </row>
    <row r="1181" spans="1:3">
      <c r="A1181" s="47" t="s">
        <v>330</v>
      </c>
      <c r="B1181" s="14">
        <v>2019</v>
      </c>
      <c r="C1181" s="48">
        <v>2.16044776119403</v>
      </c>
    </row>
    <row r="1182" spans="1:3">
      <c r="A1182" s="47" t="s">
        <v>330</v>
      </c>
      <c r="B1182" s="14">
        <v>2019</v>
      </c>
      <c r="C1182" s="48">
        <v>0</v>
      </c>
    </row>
    <row r="1183" spans="1:3">
      <c r="A1183" s="47" t="s">
        <v>330</v>
      </c>
      <c r="B1183" s="14">
        <v>2019</v>
      </c>
      <c r="C1183" s="48">
        <v>100.06522058823529</v>
      </c>
    </row>
    <row r="1184" spans="1:3">
      <c r="A1184" s="47" t="s">
        <v>330</v>
      </c>
      <c r="B1184" s="14">
        <v>2019</v>
      </c>
      <c r="C1184" s="48">
        <v>2.6660294117647059</v>
      </c>
    </row>
    <row r="1185" spans="1:3">
      <c r="A1185" s="47" t="s">
        <v>330</v>
      </c>
      <c r="B1185" s="14">
        <v>2019</v>
      </c>
      <c r="C1185" s="48">
        <v>0</v>
      </c>
    </row>
    <row r="1186" spans="1:3">
      <c r="A1186" s="47" t="s">
        <v>330</v>
      </c>
      <c r="B1186" s="14">
        <v>2019</v>
      </c>
      <c r="C1186" s="48">
        <v>0</v>
      </c>
    </row>
    <row r="1187" spans="1:3">
      <c r="A1187" s="47" t="s">
        <v>330</v>
      </c>
      <c r="B1187" s="14">
        <v>2019</v>
      </c>
      <c r="C1187" s="48">
        <v>136.30966257668709</v>
      </c>
    </row>
    <row r="1188" spans="1:3">
      <c r="A1188" s="47" t="s">
        <v>330</v>
      </c>
      <c r="B1188" s="14">
        <v>2019</v>
      </c>
      <c r="C1188" s="48">
        <v>0</v>
      </c>
    </row>
    <row r="1189" spans="1:3">
      <c r="A1189" s="47" t="s">
        <v>330</v>
      </c>
      <c r="B1189" s="14">
        <v>2019</v>
      </c>
      <c r="C1189" s="48">
        <v>0</v>
      </c>
    </row>
    <row r="1190" spans="1:3">
      <c r="A1190" s="47" t="s">
        <v>330</v>
      </c>
      <c r="B1190" s="14">
        <v>2020</v>
      </c>
      <c r="C1190" s="48">
        <v>0</v>
      </c>
    </row>
    <row r="1191" spans="1:3">
      <c r="A1191" s="47" t="s">
        <v>330</v>
      </c>
      <c r="B1191" s="14">
        <v>2020</v>
      </c>
      <c r="C1191" s="48">
        <v>3.1071987480438188</v>
      </c>
    </row>
    <row r="1192" spans="1:3">
      <c r="A1192" s="47" t="s">
        <v>330</v>
      </c>
      <c r="B1192" s="14">
        <v>2020</v>
      </c>
      <c r="C1192" s="48">
        <v>43.629755706848215</v>
      </c>
    </row>
    <row r="1193" spans="1:3">
      <c r="A1193" s="47" t="s">
        <v>330</v>
      </c>
      <c r="B1193" s="14">
        <v>2020</v>
      </c>
      <c r="C1193" s="48">
        <v>37.429871741828713</v>
      </c>
    </row>
    <row r="1194" spans="1:3">
      <c r="A1194" s="47" t="s">
        <v>330</v>
      </c>
      <c r="B1194" s="14">
        <v>2020</v>
      </c>
      <c r="C1194" s="48">
        <v>0</v>
      </c>
    </row>
    <row r="1195" spans="1:3">
      <c r="A1195" s="47" t="s">
        <v>330</v>
      </c>
      <c r="B1195" s="14">
        <v>2020</v>
      </c>
      <c r="C1195" s="48">
        <v>0</v>
      </c>
    </row>
    <row r="1196" spans="1:3">
      <c r="A1196" s="47" t="s">
        <v>330</v>
      </c>
      <c r="B1196" s="14">
        <v>2020</v>
      </c>
      <c r="C1196" s="48">
        <v>0</v>
      </c>
    </row>
    <row r="1197" spans="1:3">
      <c r="A1197" s="47" t="s">
        <v>330</v>
      </c>
      <c r="B1197" s="14">
        <v>2020</v>
      </c>
      <c r="C1197" s="48">
        <v>0</v>
      </c>
    </row>
    <row r="1198" spans="1:3">
      <c r="A1198" s="47" t="s">
        <v>330</v>
      </c>
      <c r="B1198" s="14">
        <v>2020</v>
      </c>
      <c r="C1198" s="48">
        <v>0</v>
      </c>
    </row>
    <row r="1199" spans="1:3">
      <c r="A1199" s="47" t="s">
        <v>330</v>
      </c>
      <c r="B1199" s="14">
        <v>2020</v>
      </c>
      <c r="C1199" s="48">
        <v>113.67763157894737</v>
      </c>
    </row>
    <row r="1200" spans="1:3">
      <c r="A1200" s="47" t="s">
        <v>330</v>
      </c>
      <c r="B1200" s="14">
        <v>2020</v>
      </c>
      <c r="C1200" s="48">
        <v>13.859035621198958</v>
      </c>
    </row>
    <row r="1201" spans="1:3">
      <c r="A1201" s="47" t="s">
        <v>330</v>
      </c>
      <c r="B1201" s="14">
        <v>2020</v>
      </c>
      <c r="C1201" s="48">
        <v>46.120316681534348</v>
      </c>
    </row>
    <row r="1202" spans="1:3">
      <c r="A1202" s="47" t="s">
        <v>330</v>
      </c>
      <c r="B1202" s="14">
        <v>2020</v>
      </c>
      <c r="C1202" s="48">
        <v>26.035162950257288</v>
      </c>
    </row>
    <row r="1203" spans="1:3">
      <c r="A1203" s="47" t="s">
        <v>330</v>
      </c>
      <c r="B1203" s="14">
        <v>2020</v>
      </c>
      <c r="C1203" s="48">
        <v>4.6015556529360211</v>
      </c>
    </row>
    <row r="1204" spans="1:3">
      <c r="A1204" s="47" t="s">
        <v>330</v>
      </c>
      <c r="B1204" s="14">
        <v>2020</v>
      </c>
      <c r="C1204" s="48">
        <v>13.678969669937556</v>
      </c>
    </row>
    <row r="1205" spans="1:3">
      <c r="A1205" s="47" t="s">
        <v>330</v>
      </c>
      <c r="B1205" s="14">
        <v>2020</v>
      </c>
      <c r="C1205" s="48">
        <v>119.07927489177489</v>
      </c>
    </row>
    <row r="1206" spans="1:3">
      <c r="A1206" s="47" t="s">
        <v>330</v>
      </c>
      <c r="B1206" s="14">
        <v>2020</v>
      </c>
      <c r="C1206" s="48">
        <v>0</v>
      </c>
    </row>
    <row r="1207" spans="1:3">
      <c r="A1207" s="47" t="s">
        <v>330</v>
      </c>
      <c r="B1207" s="14">
        <v>2020</v>
      </c>
      <c r="C1207" s="48">
        <v>44.622553017944533</v>
      </c>
    </row>
    <row r="1208" spans="1:3">
      <c r="A1208" s="47" t="s">
        <v>330</v>
      </c>
      <c r="B1208" s="14">
        <v>2020</v>
      </c>
      <c r="C1208" s="48">
        <v>22.437601957585642</v>
      </c>
    </row>
    <row r="1209" spans="1:3">
      <c r="A1209" s="47" t="s">
        <v>330</v>
      </c>
      <c r="B1209" s="14">
        <v>2020</v>
      </c>
      <c r="C1209" s="48">
        <v>62.462087421944695</v>
      </c>
    </row>
    <row r="1210" spans="1:3">
      <c r="A1210" s="47" t="s">
        <v>330</v>
      </c>
      <c r="B1210" s="14">
        <v>2020</v>
      </c>
      <c r="C1210" s="48">
        <v>0</v>
      </c>
    </row>
    <row r="1211" spans="1:3">
      <c r="A1211" s="47" t="s">
        <v>330</v>
      </c>
      <c r="B1211" s="14">
        <v>2020</v>
      </c>
      <c r="C1211" s="48">
        <v>16.731155218554861</v>
      </c>
    </row>
    <row r="1212" spans="1:3">
      <c r="A1212" s="47" t="s">
        <v>330</v>
      </c>
      <c r="B1212" s="14">
        <v>2020</v>
      </c>
      <c r="C1212" s="48">
        <v>30.593696397941681</v>
      </c>
    </row>
    <row r="1213" spans="1:3">
      <c r="A1213" s="47" t="s">
        <v>330</v>
      </c>
      <c r="B1213" s="14">
        <v>2020</v>
      </c>
      <c r="C1213" s="48">
        <v>65.411696306429548</v>
      </c>
    </row>
    <row r="1214" spans="1:3">
      <c r="A1214" s="47" t="s">
        <v>330</v>
      </c>
      <c r="B1214" s="14">
        <v>2020</v>
      </c>
      <c r="C1214" s="48">
        <v>23.910506863780359</v>
      </c>
    </row>
    <row r="1215" spans="1:3">
      <c r="A1215" s="47" t="s">
        <v>330</v>
      </c>
      <c r="B1215" s="14">
        <v>2020</v>
      </c>
      <c r="C1215" s="48">
        <v>0</v>
      </c>
    </row>
    <row r="1216" spans="1:3">
      <c r="A1216" s="47" t="s">
        <v>330</v>
      </c>
      <c r="B1216" s="14">
        <v>2020</v>
      </c>
      <c r="C1216" s="48">
        <v>0</v>
      </c>
    </row>
    <row r="1217" spans="1:3">
      <c r="A1217" s="47" t="s">
        <v>330</v>
      </c>
      <c r="B1217" s="14">
        <v>2020</v>
      </c>
      <c r="C1217" s="48">
        <v>4.4431369026230687</v>
      </c>
    </row>
    <row r="1218" spans="1:3">
      <c r="A1218" s="47" t="s">
        <v>330</v>
      </c>
      <c r="B1218" s="14">
        <v>2020</v>
      </c>
      <c r="C1218" s="48">
        <v>0</v>
      </c>
    </row>
    <row r="1219" spans="1:3">
      <c r="A1219" s="47" t="s">
        <v>330</v>
      </c>
      <c r="B1219" s="14">
        <v>2020</v>
      </c>
      <c r="C1219" s="48">
        <v>0</v>
      </c>
    </row>
    <row r="1220" spans="1:3">
      <c r="A1220" s="47" t="s">
        <v>330</v>
      </c>
      <c r="B1220" s="14">
        <v>2020</v>
      </c>
      <c r="C1220" s="48">
        <v>0</v>
      </c>
    </row>
    <row r="1221" spans="1:3">
      <c r="A1221" s="47" t="s">
        <v>330</v>
      </c>
      <c r="B1221" s="14">
        <v>2020</v>
      </c>
      <c r="C1221" s="48">
        <v>17.123118603251054</v>
      </c>
    </row>
    <row r="1222" spans="1:3">
      <c r="A1222" s="47" t="s">
        <v>330</v>
      </c>
      <c r="B1222" s="14">
        <v>2020</v>
      </c>
      <c r="C1222" s="48">
        <v>9.4190952219586599</v>
      </c>
    </row>
    <row r="1223" spans="1:3">
      <c r="A1223" s="47" t="s">
        <v>330</v>
      </c>
      <c r="B1223" s="14">
        <v>2020</v>
      </c>
      <c r="C1223" s="48">
        <v>0</v>
      </c>
    </row>
    <row r="1224" spans="1:3">
      <c r="A1224" s="47" t="s">
        <v>330</v>
      </c>
      <c r="B1224" s="14">
        <v>2020</v>
      </c>
      <c r="C1224" s="48">
        <v>14.037101143889222</v>
      </c>
    </row>
    <row r="1225" spans="1:3">
      <c r="A1225" s="47" t="s">
        <v>330</v>
      </c>
      <c r="B1225" s="14">
        <v>2020</v>
      </c>
      <c r="C1225" s="48">
        <v>7.4796679091833287</v>
      </c>
    </row>
    <row r="1226" spans="1:3">
      <c r="A1226" s="47" t="s">
        <v>330</v>
      </c>
      <c r="B1226" s="14">
        <v>2020</v>
      </c>
      <c r="C1226" s="48">
        <v>0</v>
      </c>
    </row>
    <row r="1227" spans="1:3">
      <c r="A1227" s="47" t="s">
        <v>330</v>
      </c>
      <c r="B1227" s="14">
        <v>2020</v>
      </c>
      <c r="C1227" s="48">
        <v>3.9463242079360201</v>
      </c>
    </row>
    <row r="1228" spans="1:3">
      <c r="A1228" s="47" t="s">
        <v>330</v>
      </c>
      <c r="B1228" s="14">
        <v>2020</v>
      </c>
      <c r="C1228" s="48">
        <v>0</v>
      </c>
    </row>
    <row r="1229" spans="1:3">
      <c r="A1229" s="47" t="s">
        <v>330</v>
      </c>
      <c r="B1229" s="14">
        <v>2020</v>
      </c>
      <c r="C1229" s="48">
        <v>0</v>
      </c>
    </row>
    <row r="1230" spans="1:3">
      <c r="A1230" s="47" t="s">
        <v>330</v>
      </c>
      <c r="B1230" s="14">
        <v>2020</v>
      </c>
      <c r="C1230" s="48">
        <v>0</v>
      </c>
    </row>
    <row r="1231" spans="1:3">
      <c r="A1231" s="47" t="s">
        <v>330</v>
      </c>
      <c r="B1231" s="14">
        <v>2020</v>
      </c>
      <c r="C1231" s="48">
        <v>0</v>
      </c>
    </row>
    <row r="1232" spans="1:3">
      <c r="A1232" s="47" t="s">
        <v>330</v>
      </c>
      <c r="B1232" s="14">
        <v>2020</v>
      </c>
      <c r="C1232" s="48">
        <v>13.983210671573138</v>
      </c>
    </row>
    <row r="1233" spans="1:3">
      <c r="A1233" s="47" t="s">
        <v>330</v>
      </c>
      <c r="B1233" s="14">
        <v>2020</v>
      </c>
      <c r="C1233" s="48">
        <v>0</v>
      </c>
    </row>
    <row r="1234" spans="1:3">
      <c r="A1234" s="47" t="s">
        <v>330</v>
      </c>
      <c r="B1234" s="14">
        <v>2020</v>
      </c>
      <c r="C1234" s="48">
        <v>56.145469522240525</v>
      </c>
    </row>
    <row r="1235" spans="1:3">
      <c r="A1235" s="47" t="s">
        <v>330</v>
      </c>
      <c r="B1235" s="14">
        <v>2020</v>
      </c>
      <c r="C1235" s="48">
        <v>56.650067658998651</v>
      </c>
    </row>
    <row r="1236" spans="1:3">
      <c r="A1236" s="47" t="s">
        <v>330</v>
      </c>
      <c r="B1236" s="14">
        <v>2020</v>
      </c>
      <c r="C1236" s="48">
        <v>4.6207451701931923</v>
      </c>
    </row>
    <row r="1237" spans="1:3">
      <c r="A1237" s="47" t="s">
        <v>330</v>
      </c>
      <c r="B1237" s="14">
        <v>2020</v>
      </c>
      <c r="C1237" s="48">
        <v>27.571828665568368</v>
      </c>
    </row>
    <row r="1238" spans="1:3">
      <c r="A1238" s="47" t="s">
        <v>330</v>
      </c>
      <c r="B1238" s="14">
        <v>2020</v>
      </c>
      <c r="C1238" s="48">
        <v>0</v>
      </c>
    </row>
    <row r="1239" spans="1:3">
      <c r="A1239" s="47" t="s">
        <v>330</v>
      </c>
      <c r="B1239" s="14">
        <v>2020</v>
      </c>
      <c r="C1239" s="48">
        <v>20.271028037383175</v>
      </c>
    </row>
    <row r="1240" spans="1:3">
      <c r="A1240" s="47" t="s">
        <v>330</v>
      </c>
      <c r="B1240" s="14">
        <v>2020</v>
      </c>
      <c r="C1240" s="48">
        <v>69.677954388389765</v>
      </c>
    </row>
    <row r="1241" spans="1:3">
      <c r="A1241" s="47" t="s">
        <v>330</v>
      </c>
      <c r="B1241" s="14">
        <v>2020</v>
      </c>
      <c r="C1241" s="48">
        <v>3.0714882943143813</v>
      </c>
    </row>
    <row r="1242" spans="1:3">
      <c r="A1242" s="47" t="s">
        <v>330</v>
      </c>
      <c r="B1242" s="14">
        <v>2020</v>
      </c>
      <c r="C1242" s="48">
        <v>25.55426416256158</v>
      </c>
    </row>
    <row r="1243" spans="1:3">
      <c r="A1243" s="47" t="s">
        <v>330</v>
      </c>
      <c r="B1243" s="14">
        <v>2020</v>
      </c>
      <c r="C1243" s="48">
        <v>37.34948917538312</v>
      </c>
    </row>
    <row r="1244" spans="1:3">
      <c r="A1244" s="47" t="s">
        <v>330</v>
      </c>
      <c r="B1244" s="14">
        <v>2020</v>
      </c>
      <c r="C1244" s="48">
        <v>0</v>
      </c>
    </row>
    <row r="1245" spans="1:3">
      <c r="A1245" s="47" t="s">
        <v>330</v>
      </c>
      <c r="B1245" s="14">
        <v>2020</v>
      </c>
      <c r="C1245" s="48">
        <v>0</v>
      </c>
    </row>
    <row r="1246" spans="1:3">
      <c r="A1246" s="47" t="s">
        <v>330</v>
      </c>
      <c r="B1246" s="14">
        <v>2020</v>
      </c>
      <c r="C1246" s="48">
        <v>91.651363636363641</v>
      </c>
    </row>
    <row r="1247" spans="1:3">
      <c r="A1247" s="47" t="s">
        <v>330</v>
      </c>
      <c r="B1247" s="14">
        <v>2020</v>
      </c>
      <c r="C1247" s="48">
        <v>0</v>
      </c>
    </row>
    <row r="1248" spans="1:3">
      <c r="A1248" s="47" t="s">
        <v>330</v>
      </c>
      <c r="B1248" s="14">
        <v>2020</v>
      </c>
      <c r="C1248" s="48">
        <v>0</v>
      </c>
    </row>
    <row r="1249" spans="1:3">
      <c r="A1249" s="47" t="s">
        <v>330</v>
      </c>
      <c r="B1249" s="14">
        <v>2020</v>
      </c>
      <c r="C1249" s="48">
        <v>99.587889476778358</v>
      </c>
    </row>
    <row r="1250" spans="1:3">
      <c r="A1250" s="47" t="s">
        <v>330</v>
      </c>
      <c r="B1250" s="14">
        <v>2020</v>
      </c>
      <c r="C1250" s="48">
        <v>0</v>
      </c>
    </row>
    <row r="1251" spans="1:3">
      <c r="A1251" s="47" t="s">
        <v>330</v>
      </c>
      <c r="B1251" s="14">
        <v>2020</v>
      </c>
      <c r="C1251" s="48">
        <v>0</v>
      </c>
    </row>
    <row r="1252" spans="1:3">
      <c r="A1252" s="47" t="s">
        <v>330</v>
      </c>
      <c r="B1252" s="14">
        <v>2020</v>
      </c>
      <c r="C1252" s="48">
        <v>0</v>
      </c>
    </row>
    <row r="1253" spans="1:3">
      <c r="A1253" s="11" t="s">
        <v>199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C8187-832E-4357-850E-78E6F4D8991E}">
  <dimension ref="A1:C1408"/>
  <sheetViews>
    <sheetView workbookViewId="0">
      <selection activeCell="B1" sqref="B1"/>
    </sheetView>
  </sheetViews>
  <sheetFormatPr defaultRowHeight="14.25"/>
  <cols>
    <col min="1" max="1" width="13.140625" style="9" customWidth="1"/>
    <col min="2" max="2" width="33.42578125" style="9" bestFit="1" customWidth="1"/>
    <col min="3" max="3" width="30.85546875" style="9" bestFit="1" customWidth="1"/>
    <col min="4" max="4" width="11.85546875" style="9" bestFit="1" customWidth="1"/>
    <col min="5" max="16384" width="9.140625" style="9"/>
  </cols>
  <sheetData>
    <row r="1" spans="1:3">
      <c r="A1" s="8" t="s">
        <v>367</v>
      </c>
      <c r="B1" s="8">
        <v>37</v>
      </c>
    </row>
    <row r="2" spans="1:3">
      <c r="A2" s="9" t="s">
        <v>563</v>
      </c>
    </row>
    <row r="4" spans="1:3">
      <c r="A4" s="13" t="str">
        <f>HYPERLINK("#'OBSAH'!A1","Naspäť na obsah")</f>
        <v>Naspäť na obsah</v>
      </c>
    </row>
    <row r="6" spans="1:3">
      <c r="A6" s="10" t="s">
        <v>323</v>
      </c>
      <c r="B6" s="10" t="s">
        <v>564</v>
      </c>
      <c r="C6" s="10" t="s">
        <v>562</v>
      </c>
    </row>
    <row r="7" spans="1:3">
      <c r="A7" s="47" t="s">
        <v>337</v>
      </c>
      <c r="B7" s="14">
        <v>568.20000000000005</v>
      </c>
      <c r="C7" s="48">
        <v>0</v>
      </c>
    </row>
    <row r="8" spans="1:3">
      <c r="A8" s="47" t="s">
        <v>337</v>
      </c>
      <c r="B8" s="14">
        <v>321.52</v>
      </c>
      <c r="C8" s="48">
        <v>0</v>
      </c>
    </row>
    <row r="9" spans="1:3">
      <c r="A9" s="47" t="s">
        <v>337</v>
      </c>
      <c r="B9" s="14">
        <v>311.77</v>
      </c>
      <c r="C9" s="48">
        <v>0</v>
      </c>
    </row>
    <row r="10" spans="1:3">
      <c r="A10" s="47" t="s">
        <v>337</v>
      </c>
      <c r="B10" s="14">
        <v>441.28</v>
      </c>
      <c r="C10" s="48">
        <v>0</v>
      </c>
    </row>
    <row r="11" spans="1:3">
      <c r="A11" s="47" t="s">
        <v>337</v>
      </c>
      <c r="B11" s="14">
        <v>805.79</v>
      </c>
      <c r="C11" s="48">
        <v>0</v>
      </c>
    </row>
    <row r="12" spans="1:3">
      <c r="A12" s="47" t="s">
        <v>337</v>
      </c>
      <c r="B12" s="14">
        <v>915.95</v>
      </c>
      <c r="C12" s="48">
        <v>0</v>
      </c>
    </row>
    <row r="13" spans="1:3">
      <c r="A13" s="47" t="s">
        <v>337</v>
      </c>
      <c r="B13" s="14">
        <v>833.42</v>
      </c>
      <c r="C13" s="48">
        <v>0</v>
      </c>
    </row>
    <row r="14" spans="1:3">
      <c r="A14" s="47" t="s">
        <v>337</v>
      </c>
      <c r="B14" s="14">
        <v>775.99</v>
      </c>
      <c r="C14" s="48">
        <v>0</v>
      </c>
    </row>
    <row r="15" spans="1:3">
      <c r="A15" s="47" t="s">
        <v>337</v>
      </c>
      <c r="B15" s="14">
        <v>682.54</v>
      </c>
      <c r="C15" s="48">
        <v>0</v>
      </c>
    </row>
    <row r="16" spans="1:3">
      <c r="A16" s="47" t="s">
        <v>337</v>
      </c>
      <c r="B16" s="14">
        <v>506.52</v>
      </c>
      <c r="C16" s="48">
        <v>0</v>
      </c>
    </row>
    <row r="17" spans="1:3">
      <c r="A17" s="47" t="s">
        <v>337</v>
      </c>
      <c r="B17" s="14">
        <v>602.4</v>
      </c>
      <c r="C17" s="48">
        <v>0</v>
      </c>
    </row>
    <row r="18" spans="1:3">
      <c r="A18" s="47" t="s">
        <v>337</v>
      </c>
      <c r="B18" s="14">
        <v>624</v>
      </c>
      <c r="C18" s="48">
        <v>0</v>
      </c>
    </row>
    <row r="19" spans="1:3">
      <c r="A19" s="47" t="s">
        <v>337</v>
      </c>
      <c r="B19" s="14">
        <v>634.4</v>
      </c>
      <c r="C19" s="48">
        <v>0</v>
      </c>
    </row>
    <row r="20" spans="1:3">
      <c r="A20" s="47" t="s">
        <v>337</v>
      </c>
      <c r="B20" s="14">
        <v>666.4</v>
      </c>
      <c r="C20" s="48">
        <v>0</v>
      </c>
    </row>
    <row r="21" spans="1:3">
      <c r="A21" s="47" t="s">
        <v>337</v>
      </c>
      <c r="B21" s="14">
        <v>0</v>
      </c>
      <c r="C21" s="48">
        <v>0</v>
      </c>
    </row>
    <row r="22" spans="1:3">
      <c r="A22" s="47" t="s">
        <v>337</v>
      </c>
      <c r="B22" s="14">
        <v>642.4</v>
      </c>
      <c r="C22" s="48">
        <v>0</v>
      </c>
    </row>
    <row r="23" spans="1:3">
      <c r="A23" s="47" t="s">
        <v>337</v>
      </c>
      <c r="B23" s="14">
        <v>578.4</v>
      </c>
      <c r="C23" s="48">
        <v>0</v>
      </c>
    </row>
    <row r="24" spans="1:3">
      <c r="A24" s="47" t="s">
        <v>337</v>
      </c>
      <c r="B24" s="14">
        <v>624</v>
      </c>
      <c r="C24" s="48">
        <v>0</v>
      </c>
    </row>
    <row r="25" spans="1:3">
      <c r="A25" s="47" t="s">
        <v>337</v>
      </c>
      <c r="B25" s="14">
        <v>626.4</v>
      </c>
      <c r="C25" s="48">
        <v>0</v>
      </c>
    </row>
    <row r="26" spans="1:3">
      <c r="A26" s="47" t="s">
        <v>337</v>
      </c>
      <c r="B26" s="14">
        <v>642.4</v>
      </c>
      <c r="C26" s="48">
        <v>0</v>
      </c>
    </row>
    <row r="27" spans="1:3">
      <c r="A27" s="47" t="s">
        <v>337</v>
      </c>
      <c r="B27" s="14">
        <v>642.4</v>
      </c>
      <c r="C27" s="48">
        <v>0</v>
      </c>
    </row>
    <row r="28" spans="1:3">
      <c r="A28" s="47" t="s">
        <v>337</v>
      </c>
      <c r="B28" s="14">
        <v>600</v>
      </c>
      <c r="C28" s="48">
        <v>0</v>
      </c>
    </row>
    <row r="29" spans="1:3">
      <c r="A29" s="47" t="s">
        <v>337</v>
      </c>
      <c r="B29" s="14">
        <v>610.4</v>
      </c>
      <c r="C29" s="48">
        <v>0</v>
      </c>
    </row>
    <row r="30" spans="1:3">
      <c r="A30" s="47" t="s">
        <v>337</v>
      </c>
      <c r="B30" s="14">
        <v>602.4</v>
      </c>
      <c r="C30" s="48">
        <v>0</v>
      </c>
    </row>
    <row r="31" spans="1:3">
      <c r="A31" s="47" t="s">
        <v>337</v>
      </c>
      <c r="B31" s="14">
        <v>0</v>
      </c>
      <c r="C31" s="48">
        <v>0</v>
      </c>
    </row>
    <row r="32" spans="1:3">
      <c r="A32" s="47" t="s">
        <v>337</v>
      </c>
      <c r="B32" s="14">
        <v>626.4</v>
      </c>
      <c r="C32" s="48">
        <v>0</v>
      </c>
    </row>
    <row r="33" spans="1:3">
      <c r="A33" s="47" t="s">
        <v>337</v>
      </c>
      <c r="B33" s="14">
        <v>637.98</v>
      </c>
      <c r="C33" s="48">
        <v>0</v>
      </c>
    </row>
    <row r="34" spans="1:3">
      <c r="A34" s="47" t="s">
        <v>337</v>
      </c>
      <c r="B34" s="14">
        <v>610.4</v>
      </c>
      <c r="C34" s="48">
        <v>0</v>
      </c>
    </row>
    <row r="35" spans="1:3">
      <c r="A35" s="47" t="s">
        <v>337</v>
      </c>
      <c r="B35" s="14">
        <v>626.4</v>
      </c>
      <c r="C35" s="48">
        <v>0</v>
      </c>
    </row>
    <row r="36" spans="1:3">
      <c r="A36" s="47" t="s">
        <v>337</v>
      </c>
      <c r="B36" s="14">
        <v>537</v>
      </c>
      <c r="C36" s="48">
        <v>0</v>
      </c>
    </row>
    <row r="37" spans="1:3">
      <c r="A37" s="47" t="s">
        <v>337</v>
      </c>
      <c r="B37" s="14">
        <v>591.6</v>
      </c>
      <c r="C37" s="48">
        <v>0</v>
      </c>
    </row>
    <row r="38" spans="1:3">
      <c r="A38" s="47" t="s">
        <v>337</v>
      </c>
      <c r="B38" s="14">
        <v>637.08000000000004</v>
      </c>
      <c r="C38" s="48">
        <v>0</v>
      </c>
    </row>
    <row r="39" spans="1:3">
      <c r="A39" s="47" t="s">
        <v>337</v>
      </c>
      <c r="B39" s="14">
        <v>0</v>
      </c>
      <c r="C39" s="48">
        <v>0</v>
      </c>
    </row>
    <row r="40" spans="1:3">
      <c r="A40" s="47" t="s">
        <v>337</v>
      </c>
      <c r="B40" s="14">
        <v>439.36</v>
      </c>
      <c r="C40" s="48">
        <v>0</v>
      </c>
    </row>
    <row r="41" spans="1:3">
      <c r="A41" s="47" t="s">
        <v>337</v>
      </c>
      <c r="B41" s="14">
        <v>886.64</v>
      </c>
      <c r="C41" s="48">
        <v>0</v>
      </c>
    </row>
    <row r="42" spans="1:3">
      <c r="A42" s="47" t="s">
        <v>337</v>
      </c>
      <c r="B42" s="14">
        <v>821.59</v>
      </c>
      <c r="C42" s="48">
        <v>0</v>
      </c>
    </row>
    <row r="43" spans="1:3">
      <c r="A43" s="47" t="s">
        <v>337</v>
      </c>
      <c r="B43" s="14">
        <v>837.49</v>
      </c>
      <c r="C43" s="48">
        <v>0</v>
      </c>
    </row>
    <row r="44" spans="1:3">
      <c r="A44" s="47" t="s">
        <v>337</v>
      </c>
      <c r="B44" s="14">
        <v>721.61</v>
      </c>
      <c r="C44" s="48">
        <v>0</v>
      </c>
    </row>
    <row r="45" spans="1:3">
      <c r="A45" s="47" t="s">
        <v>337</v>
      </c>
      <c r="B45" s="14">
        <v>715.88</v>
      </c>
      <c r="C45" s="48">
        <v>0</v>
      </c>
    </row>
    <row r="46" spans="1:3">
      <c r="A46" s="47" t="s">
        <v>337</v>
      </c>
      <c r="B46" s="14">
        <v>0</v>
      </c>
      <c r="C46" s="48">
        <v>0</v>
      </c>
    </row>
    <row r="47" spans="1:3">
      <c r="A47" s="47" t="s">
        <v>337</v>
      </c>
      <c r="B47" s="14">
        <v>892.92</v>
      </c>
      <c r="C47" s="48">
        <v>0</v>
      </c>
    </row>
    <row r="48" spans="1:3">
      <c r="A48" s="47" t="s">
        <v>337</v>
      </c>
      <c r="B48" s="14">
        <v>0</v>
      </c>
      <c r="C48" s="48">
        <v>0</v>
      </c>
    </row>
    <row r="49" spans="1:3">
      <c r="A49" s="47" t="s">
        <v>337</v>
      </c>
      <c r="B49" s="14">
        <v>652.79999999999995</v>
      </c>
      <c r="C49" s="48">
        <v>0</v>
      </c>
    </row>
    <row r="50" spans="1:3">
      <c r="A50" s="47" t="s">
        <v>337</v>
      </c>
      <c r="B50" s="14">
        <v>669.4</v>
      </c>
      <c r="C50" s="48">
        <v>0</v>
      </c>
    </row>
    <row r="51" spans="1:3">
      <c r="A51" s="47" t="s">
        <v>337</v>
      </c>
      <c r="B51" s="14">
        <v>0</v>
      </c>
      <c r="C51" s="48">
        <v>0</v>
      </c>
    </row>
    <row r="52" spans="1:3">
      <c r="A52" s="47" t="s">
        <v>337</v>
      </c>
      <c r="B52" s="14">
        <v>1053.05</v>
      </c>
      <c r="C52" s="48">
        <v>0</v>
      </c>
    </row>
    <row r="53" spans="1:3">
      <c r="A53" s="47" t="s">
        <v>337</v>
      </c>
      <c r="B53" s="14">
        <v>693.6</v>
      </c>
      <c r="C53" s="48">
        <v>0</v>
      </c>
    </row>
    <row r="54" spans="1:3">
      <c r="A54" s="47" t="s">
        <v>337</v>
      </c>
      <c r="B54" s="14">
        <v>1093.1199999999999</v>
      </c>
      <c r="C54" s="48">
        <v>0</v>
      </c>
    </row>
    <row r="55" spans="1:3">
      <c r="A55" s="47" t="s">
        <v>337</v>
      </c>
      <c r="B55" s="14">
        <v>719.25</v>
      </c>
      <c r="C55" s="48">
        <v>0</v>
      </c>
    </row>
    <row r="56" spans="1:3">
      <c r="A56" s="47" t="s">
        <v>337</v>
      </c>
      <c r="B56" s="14">
        <v>1001.45</v>
      </c>
      <c r="C56" s="48">
        <v>0</v>
      </c>
    </row>
    <row r="57" spans="1:3">
      <c r="A57" s="47" t="s">
        <v>337</v>
      </c>
      <c r="B57" s="14">
        <v>1077.0899999999999</v>
      </c>
      <c r="C57" s="48">
        <v>0</v>
      </c>
    </row>
    <row r="58" spans="1:3">
      <c r="A58" s="47" t="s">
        <v>337</v>
      </c>
      <c r="B58" s="14">
        <v>1155.32</v>
      </c>
      <c r="C58" s="48">
        <v>0</v>
      </c>
    </row>
    <row r="59" spans="1:3">
      <c r="A59" s="47" t="s">
        <v>337</v>
      </c>
      <c r="B59" s="14">
        <v>830.17</v>
      </c>
      <c r="C59" s="48">
        <v>0</v>
      </c>
    </row>
    <row r="60" spans="1:3">
      <c r="A60" s="47" t="s">
        <v>337</v>
      </c>
      <c r="B60" s="14">
        <v>1091.08</v>
      </c>
      <c r="C60" s="48">
        <v>0</v>
      </c>
    </row>
    <row r="61" spans="1:3">
      <c r="A61" s="47" t="s">
        <v>337</v>
      </c>
      <c r="B61" s="14">
        <v>1046.18</v>
      </c>
      <c r="C61" s="48">
        <v>3.1014877300613497</v>
      </c>
    </row>
    <row r="62" spans="1:3">
      <c r="A62" s="47" t="s">
        <v>337</v>
      </c>
      <c r="B62" s="14">
        <v>1066.6199999999999</v>
      </c>
      <c r="C62" s="48">
        <v>3.4895328719723184</v>
      </c>
    </row>
    <row r="63" spans="1:3">
      <c r="A63" s="47" t="s">
        <v>337</v>
      </c>
      <c r="B63" s="14">
        <v>956.51</v>
      </c>
      <c r="C63" s="48">
        <v>0</v>
      </c>
    </row>
    <row r="64" spans="1:3">
      <c r="A64" s="47" t="s">
        <v>337</v>
      </c>
      <c r="B64" s="14">
        <v>438.64</v>
      </c>
      <c r="C64" s="48">
        <v>0</v>
      </c>
    </row>
    <row r="65" spans="1:3">
      <c r="A65" s="47" t="s">
        <v>337</v>
      </c>
      <c r="B65" s="14">
        <v>935.57</v>
      </c>
      <c r="C65" s="48">
        <v>0</v>
      </c>
    </row>
    <row r="66" spans="1:3">
      <c r="A66" s="47" t="s">
        <v>337</v>
      </c>
      <c r="B66" s="14">
        <v>766.79</v>
      </c>
      <c r="C66" s="48">
        <v>0</v>
      </c>
    </row>
    <row r="67" spans="1:3">
      <c r="A67" s="47" t="s">
        <v>337</v>
      </c>
      <c r="B67" s="14">
        <v>773.99</v>
      </c>
      <c r="C67" s="48">
        <v>0</v>
      </c>
    </row>
    <row r="68" spans="1:3">
      <c r="A68" s="47" t="s">
        <v>337</v>
      </c>
      <c r="B68" s="14">
        <v>0</v>
      </c>
      <c r="C68" s="48">
        <v>0</v>
      </c>
    </row>
    <row r="69" spans="1:3">
      <c r="A69" s="47" t="s">
        <v>337</v>
      </c>
      <c r="B69" s="14">
        <v>1011.55</v>
      </c>
      <c r="C69" s="48">
        <v>0</v>
      </c>
    </row>
    <row r="70" spans="1:3">
      <c r="A70" s="47" t="s">
        <v>337</v>
      </c>
      <c r="B70" s="14">
        <v>901.55</v>
      </c>
      <c r="C70" s="48">
        <v>0</v>
      </c>
    </row>
    <row r="71" spans="1:3">
      <c r="A71" s="47" t="s">
        <v>337</v>
      </c>
      <c r="B71" s="14">
        <v>705.77</v>
      </c>
      <c r="C71" s="48">
        <v>0</v>
      </c>
    </row>
    <row r="72" spans="1:3">
      <c r="A72" s="47" t="s">
        <v>337</v>
      </c>
      <c r="B72" s="14">
        <v>592.79999999999995</v>
      </c>
      <c r="C72" s="48">
        <v>0</v>
      </c>
    </row>
    <row r="73" spans="1:3">
      <c r="A73" s="47" t="s">
        <v>337</v>
      </c>
      <c r="B73" s="14">
        <v>705.77</v>
      </c>
      <c r="C73" s="48">
        <v>0</v>
      </c>
    </row>
    <row r="74" spans="1:3">
      <c r="A74" s="47" t="s">
        <v>337</v>
      </c>
      <c r="B74" s="14">
        <v>579.20000000000005</v>
      </c>
      <c r="C74" s="48">
        <v>0</v>
      </c>
    </row>
    <row r="75" spans="1:3">
      <c r="A75" s="47" t="s">
        <v>337</v>
      </c>
      <c r="B75" s="14">
        <v>0</v>
      </c>
      <c r="C75" s="48">
        <v>0</v>
      </c>
    </row>
    <row r="76" spans="1:3">
      <c r="A76" s="47" t="s">
        <v>337</v>
      </c>
      <c r="B76" s="14">
        <v>1063.68</v>
      </c>
      <c r="C76" s="48">
        <v>0</v>
      </c>
    </row>
    <row r="77" spans="1:3">
      <c r="A77" s="47" t="s">
        <v>337</v>
      </c>
      <c r="B77" s="14">
        <v>1001.2</v>
      </c>
      <c r="C77" s="48">
        <v>0</v>
      </c>
    </row>
    <row r="78" spans="1:3">
      <c r="A78" s="47" t="s">
        <v>337</v>
      </c>
      <c r="B78" s="14">
        <v>1537.75</v>
      </c>
      <c r="C78" s="48">
        <v>0</v>
      </c>
    </row>
    <row r="79" spans="1:3">
      <c r="A79" s="47" t="s">
        <v>337</v>
      </c>
      <c r="B79" s="14">
        <v>878.15</v>
      </c>
      <c r="C79" s="48">
        <v>0</v>
      </c>
    </row>
    <row r="80" spans="1:3">
      <c r="A80" s="47" t="s">
        <v>337</v>
      </c>
      <c r="B80" s="14">
        <v>0</v>
      </c>
      <c r="C80" s="48">
        <v>0</v>
      </c>
    </row>
    <row r="81" spans="1:3">
      <c r="A81" s="47" t="s">
        <v>337</v>
      </c>
      <c r="B81" s="14">
        <v>997.45</v>
      </c>
      <c r="C81" s="48">
        <v>0</v>
      </c>
    </row>
    <row r="82" spans="1:3">
      <c r="A82" s="47" t="s">
        <v>337</v>
      </c>
      <c r="B82" s="14">
        <v>893.29</v>
      </c>
      <c r="C82" s="48">
        <v>0</v>
      </c>
    </row>
    <row r="83" spans="1:3">
      <c r="A83" s="47" t="s">
        <v>337</v>
      </c>
      <c r="B83" s="14">
        <v>1034.6600000000001</v>
      </c>
      <c r="C83" s="48">
        <v>0</v>
      </c>
    </row>
    <row r="84" spans="1:3">
      <c r="A84" s="47" t="s">
        <v>337</v>
      </c>
      <c r="B84" s="14">
        <v>1094.52</v>
      </c>
      <c r="C84" s="48">
        <v>0</v>
      </c>
    </row>
    <row r="85" spans="1:3">
      <c r="A85" s="47" t="s">
        <v>337</v>
      </c>
      <c r="B85" s="14">
        <v>1213.6400000000001</v>
      </c>
      <c r="C85" s="48">
        <v>0</v>
      </c>
    </row>
    <row r="86" spans="1:3">
      <c r="A86" s="47" t="s">
        <v>337</v>
      </c>
      <c r="B86" s="14">
        <v>979.49</v>
      </c>
      <c r="C86" s="48">
        <v>0</v>
      </c>
    </row>
    <row r="87" spans="1:3">
      <c r="A87" s="47" t="s">
        <v>337</v>
      </c>
      <c r="B87" s="14">
        <v>1016.98</v>
      </c>
      <c r="C87" s="48">
        <v>0</v>
      </c>
    </row>
    <row r="88" spans="1:3">
      <c r="A88" s="47" t="s">
        <v>337</v>
      </c>
      <c r="B88" s="14">
        <v>856.32</v>
      </c>
      <c r="C88" s="48">
        <v>0</v>
      </c>
    </row>
    <row r="89" spans="1:3">
      <c r="A89" s="47" t="s">
        <v>337</v>
      </c>
      <c r="B89" s="14">
        <v>989.86</v>
      </c>
      <c r="C89" s="48">
        <v>0</v>
      </c>
    </row>
    <row r="90" spans="1:3">
      <c r="A90" s="47" t="s">
        <v>337</v>
      </c>
      <c r="B90" s="14">
        <v>868.36</v>
      </c>
      <c r="C90" s="48">
        <v>0</v>
      </c>
    </row>
    <row r="91" spans="1:3">
      <c r="A91" s="47" t="s">
        <v>337</v>
      </c>
      <c r="B91" s="14">
        <v>1076.8399999999999</v>
      </c>
      <c r="C91" s="48">
        <v>0</v>
      </c>
    </row>
    <row r="92" spans="1:3">
      <c r="A92" s="47" t="s">
        <v>337</v>
      </c>
      <c r="B92" s="14">
        <v>1035.1199999999999</v>
      </c>
      <c r="C92" s="48">
        <v>0</v>
      </c>
    </row>
    <row r="93" spans="1:3">
      <c r="A93" s="47" t="s">
        <v>337</v>
      </c>
      <c r="B93" s="14">
        <v>1148.27</v>
      </c>
      <c r="C93" s="48">
        <v>0</v>
      </c>
    </row>
    <row r="94" spans="1:3">
      <c r="A94" s="47" t="s">
        <v>337</v>
      </c>
      <c r="B94" s="14">
        <v>803.57</v>
      </c>
      <c r="C94" s="48">
        <v>0</v>
      </c>
    </row>
    <row r="95" spans="1:3">
      <c r="A95" s="47" t="s">
        <v>337</v>
      </c>
      <c r="B95" s="14">
        <v>877.23</v>
      </c>
      <c r="C95" s="48">
        <v>0</v>
      </c>
    </row>
    <row r="96" spans="1:3">
      <c r="A96" s="47" t="s">
        <v>337</v>
      </c>
      <c r="B96" s="14">
        <v>1046.56</v>
      </c>
      <c r="C96" s="48">
        <v>0</v>
      </c>
    </row>
    <row r="97" spans="1:3">
      <c r="A97" s="47" t="s">
        <v>337</v>
      </c>
      <c r="B97" s="14">
        <v>1150.3</v>
      </c>
      <c r="C97" s="48">
        <v>0</v>
      </c>
    </row>
    <row r="98" spans="1:3">
      <c r="A98" s="47" t="s">
        <v>337</v>
      </c>
      <c r="B98" s="14">
        <v>854.44</v>
      </c>
      <c r="C98" s="48">
        <v>0</v>
      </c>
    </row>
    <row r="99" spans="1:3">
      <c r="A99" s="47" t="s">
        <v>337</v>
      </c>
      <c r="B99" s="14">
        <v>829.71</v>
      </c>
      <c r="C99" s="48">
        <v>0</v>
      </c>
    </row>
    <row r="100" spans="1:3">
      <c r="A100" s="47" t="s">
        <v>337</v>
      </c>
      <c r="B100" s="14">
        <v>1168.42</v>
      </c>
      <c r="C100" s="48">
        <v>0</v>
      </c>
    </row>
    <row r="101" spans="1:3">
      <c r="A101" s="47" t="s">
        <v>337</v>
      </c>
      <c r="B101" s="14">
        <v>986.15</v>
      </c>
      <c r="C101" s="48">
        <v>0</v>
      </c>
    </row>
    <row r="102" spans="1:3">
      <c r="A102" s="47" t="s">
        <v>337</v>
      </c>
      <c r="B102" s="14">
        <v>1146.75</v>
      </c>
      <c r="C102" s="48">
        <v>0</v>
      </c>
    </row>
    <row r="103" spans="1:3">
      <c r="A103" s="47" t="s">
        <v>337</v>
      </c>
      <c r="B103" s="14">
        <v>1086.74</v>
      </c>
      <c r="C103" s="48">
        <v>0</v>
      </c>
    </row>
    <row r="104" spans="1:3">
      <c r="A104" s="47" t="s">
        <v>337</v>
      </c>
      <c r="B104" s="14">
        <v>786.8</v>
      </c>
      <c r="C104" s="48">
        <v>0</v>
      </c>
    </row>
    <row r="105" spans="1:3">
      <c r="A105" s="47" t="s">
        <v>337</v>
      </c>
      <c r="B105" s="14">
        <v>1185.3499999999999</v>
      </c>
      <c r="C105" s="48">
        <v>0</v>
      </c>
    </row>
    <row r="106" spans="1:3">
      <c r="A106" s="47" t="s">
        <v>337</v>
      </c>
      <c r="B106" s="14">
        <v>1222.02</v>
      </c>
      <c r="C106" s="48">
        <v>0</v>
      </c>
    </row>
    <row r="107" spans="1:3">
      <c r="A107" s="47" t="s">
        <v>337</v>
      </c>
      <c r="B107" s="14">
        <v>1122.28</v>
      </c>
      <c r="C107" s="48">
        <v>0</v>
      </c>
    </row>
    <row r="108" spans="1:3">
      <c r="A108" s="47" t="s">
        <v>337</v>
      </c>
      <c r="B108" s="14">
        <v>0</v>
      </c>
      <c r="C108" s="48">
        <v>0</v>
      </c>
    </row>
    <row r="109" spans="1:3">
      <c r="A109" s="47" t="s">
        <v>337</v>
      </c>
      <c r="B109" s="14">
        <v>1050.08</v>
      </c>
      <c r="C109" s="48">
        <v>0</v>
      </c>
    </row>
    <row r="110" spans="1:3">
      <c r="A110" s="47" t="s">
        <v>330</v>
      </c>
      <c r="B110" s="14">
        <v>745.6</v>
      </c>
      <c r="C110" s="48">
        <v>0</v>
      </c>
    </row>
    <row r="111" spans="1:3">
      <c r="A111" s="47" t="s">
        <v>337</v>
      </c>
      <c r="B111" s="14">
        <v>797.2</v>
      </c>
      <c r="C111" s="48">
        <v>0</v>
      </c>
    </row>
    <row r="112" spans="1:3">
      <c r="A112" s="47" t="s">
        <v>337</v>
      </c>
      <c r="B112" s="14">
        <v>797.2</v>
      </c>
      <c r="C112" s="48">
        <v>0</v>
      </c>
    </row>
    <row r="113" spans="1:3">
      <c r="A113" s="47" t="s">
        <v>330</v>
      </c>
      <c r="B113" s="14">
        <v>785.97</v>
      </c>
      <c r="C113" s="48">
        <v>0</v>
      </c>
    </row>
    <row r="114" spans="1:3">
      <c r="A114" s="47" t="s">
        <v>337</v>
      </c>
      <c r="B114" s="14">
        <v>1001.65</v>
      </c>
      <c r="C114" s="48">
        <v>0</v>
      </c>
    </row>
    <row r="115" spans="1:3">
      <c r="A115" s="47" t="s">
        <v>337</v>
      </c>
      <c r="B115" s="14">
        <v>1765.34</v>
      </c>
      <c r="C115" s="48">
        <v>11.350419664268586</v>
      </c>
    </row>
    <row r="116" spans="1:3">
      <c r="A116" s="47" t="s">
        <v>330</v>
      </c>
      <c r="B116" s="14">
        <v>1248.5</v>
      </c>
      <c r="C116" s="48">
        <v>0</v>
      </c>
    </row>
    <row r="117" spans="1:3">
      <c r="A117" s="47" t="s">
        <v>330</v>
      </c>
      <c r="B117" s="14">
        <v>1208.5</v>
      </c>
      <c r="C117" s="48">
        <v>0</v>
      </c>
    </row>
    <row r="118" spans="1:3">
      <c r="A118" s="47" t="s">
        <v>330</v>
      </c>
      <c r="B118" s="14">
        <v>0</v>
      </c>
      <c r="C118" s="48">
        <v>0</v>
      </c>
    </row>
    <row r="119" spans="1:3">
      <c r="A119" s="47" t="s">
        <v>330</v>
      </c>
      <c r="B119" s="14">
        <v>872.1</v>
      </c>
      <c r="C119" s="48">
        <v>0</v>
      </c>
    </row>
    <row r="120" spans="1:3">
      <c r="A120" s="47" t="s">
        <v>330</v>
      </c>
      <c r="B120" s="14">
        <v>1035.9000000000001</v>
      </c>
      <c r="C120" s="48">
        <v>0</v>
      </c>
    </row>
    <row r="121" spans="1:3">
      <c r="A121" s="47" t="s">
        <v>330</v>
      </c>
      <c r="B121" s="14">
        <v>1220.04</v>
      </c>
      <c r="C121" s="48">
        <v>0</v>
      </c>
    </row>
    <row r="122" spans="1:3">
      <c r="A122" s="47" t="s">
        <v>330</v>
      </c>
      <c r="B122" s="14">
        <v>1037.33</v>
      </c>
      <c r="C122" s="48">
        <v>0</v>
      </c>
    </row>
    <row r="123" spans="1:3">
      <c r="A123" s="47" t="s">
        <v>330</v>
      </c>
      <c r="B123" s="14">
        <v>962.65</v>
      </c>
      <c r="C123" s="48">
        <v>0</v>
      </c>
    </row>
    <row r="124" spans="1:3">
      <c r="A124" s="47" t="s">
        <v>337</v>
      </c>
      <c r="B124" s="14">
        <v>1326.41</v>
      </c>
      <c r="C124" s="48">
        <v>0</v>
      </c>
    </row>
    <row r="125" spans="1:3">
      <c r="A125" s="47" t="s">
        <v>330</v>
      </c>
      <c r="B125" s="14">
        <v>1906.32</v>
      </c>
      <c r="C125" s="48">
        <v>10.283008658008658</v>
      </c>
    </row>
    <row r="126" spans="1:3">
      <c r="A126" s="47" t="s">
        <v>330</v>
      </c>
      <c r="B126" s="14">
        <v>1299.47</v>
      </c>
      <c r="C126" s="48">
        <v>0.15966557911908644</v>
      </c>
    </row>
    <row r="127" spans="1:3">
      <c r="A127" s="47" t="s">
        <v>330</v>
      </c>
      <c r="B127" s="14">
        <v>1373.42</v>
      </c>
      <c r="C127" s="48">
        <v>1.5526101141924957</v>
      </c>
    </row>
    <row r="128" spans="1:3">
      <c r="A128" s="47" t="s">
        <v>330</v>
      </c>
      <c r="B128" s="14">
        <v>2050.2600000000002</v>
      </c>
      <c r="C128" s="48">
        <v>3.8807113543091654</v>
      </c>
    </row>
    <row r="129" spans="1:3">
      <c r="A129" s="47" t="s">
        <v>330</v>
      </c>
      <c r="B129" s="14">
        <v>1259.51</v>
      </c>
      <c r="C129" s="48">
        <v>0</v>
      </c>
    </row>
    <row r="130" spans="1:3">
      <c r="A130" s="47" t="s">
        <v>330</v>
      </c>
      <c r="B130" s="14">
        <v>1507.79</v>
      </c>
      <c r="C130" s="48">
        <v>0</v>
      </c>
    </row>
    <row r="131" spans="1:3">
      <c r="A131" s="47" t="s">
        <v>330</v>
      </c>
      <c r="B131" s="14">
        <v>1290.4000000000001</v>
      </c>
      <c r="C131" s="48">
        <v>0</v>
      </c>
    </row>
    <row r="132" spans="1:3">
      <c r="A132" s="47" t="s">
        <v>330</v>
      </c>
      <c r="B132" s="14">
        <v>0</v>
      </c>
      <c r="C132" s="48">
        <v>0</v>
      </c>
    </row>
    <row r="133" spans="1:3">
      <c r="A133" s="47" t="s">
        <v>330</v>
      </c>
      <c r="B133" s="14">
        <v>1198.07</v>
      </c>
      <c r="C133" s="48">
        <v>0</v>
      </c>
    </row>
    <row r="134" spans="1:3">
      <c r="A134" s="47" t="s">
        <v>330</v>
      </c>
      <c r="B134" s="14">
        <v>1490.86</v>
      </c>
      <c r="C134" s="48">
        <v>0</v>
      </c>
    </row>
    <row r="135" spans="1:3">
      <c r="A135" s="47" t="s">
        <v>330</v>
      </c>
      <c r="B135" s="14">
        <v>1517.06</v>
      </c>
      <c r="C135" s="48">
        <v>0</v>
      </c>
    </row>
    <row r="136" spans="1:3">
      <c r="A136" s="47" t="s">
        <v>330</v>
      </c>
      <c r="B136" s="14">
        <v>0</v>
      </c>
      <c r="C136" s="48">
        <v>0</v>
      </c>
    </row>
    <row r="137" spans="1:3">
      <c r="A137" s="47" t="s">
        <v>330</v>
      </c>
      <c r="B137" s="14">
        <v>1596.79</v>
      </c>
      <c r="C137" s="48">
        <v>0</v>
      </c>
    </row>
    <row r="138" spans="1:3">
      <c r="A138" s="47" t="s">
        <v>330</v>
      </c>
      <c r="B138" s="14">
        <v>1360.41</v>
      </c>
      <c r="C138" s="48">
        <v>0</v>
      </c>
    </row>
    <row r="139" spans="1:3">
      <c r="A139" s="47" t="s">
        <v>330</v>
      </c>
      <c r="B139" s="14">
        <v>1625.5</v>
      </c>
      <c r="C139" s="48">
        <v>0</v>
      </c>
    </row>
    <row r="140" spans="1:3">
      <c r="A140" s="47" t="s">
        <v>330</v>
      </c>
      <c r="B140" s="14">
        <v>1254.46</v>
      </c>
      <c r="C140" s="48">
        <v>0</v>
      </c>
    </row>
    <row r="141" spans="1:3">
      <c r="A141" s="47" t="s">
        <v>330</v>
      </c>
      <c r="B141" s="14">
        <v>1028.05</v>
      </c>
      <c r="C141" s="48">
        <v>0</v>
      </c>
    </row>
    <row r="142" spans="1:3">
      <c r="A142" s="47" t="s">
        <v>330</v>
      </c>
      <c r="B142" s="14">
        <v>1210.44</v>
      </c>
      <c r="C142" s="48">
        <v>0</v>
      </c>
    </row>
    <row r="143" spans="1:3">
      <c r="A143" s="47" t="s">
        <v>330</v>
      </c>
      <c r="B143" s="14">
        <v>797.12</v>
      </c>
      <c r="C143" s="48">
        <v>0</v>
      </c>
    </row>
    <row r="144" spans="1:3">
      <c r="A144" s="47" t="s">
        <v>330</v>
      </c>
      <c r="B144" s="14">
        <v>1630.5</v>
      </c>
      <c r="C144" s="48">
        <v>0</v>
      </c>
    </row>
    <row r="145" spans="1:3">
      <c r="A145" s="47" t="s">
        <v>330</v>
      </c>
      <c r="B145" s="14">
        <v>1174.93</v>
      </c>
      <c r="C145" s="48">
        <v>0</v>
      </c>
    </row>
    <row r="146" spans="1:3">
      <c r="A146" s="47" t="s">
        <v>330</v>
      </c>
      <c r="B146" s="14">
        <v>1680.7</v>
      </c>
      <c r="C146" s="48">
        <v>0</v>
      </c>
    </row>
    <row r="147" spans="1:3">
      <c r="A147" s="47" t="s">
        <v>330</v>
      </c>
      <c r="B147" s="14">
        <v>2436.88</v>
      </c>
      <c r="C147" s="48">
        <v>9.9921515561569691</v>
      </c>
    </row>
    <row r="148" spans="1:3">
      <c r="A148" s="47" t="s">
        <v>330</v>
      </c>
      <c r="B148" s="14">
        <v>0</v>
      </c>
      <c r="C148" s="48">
        <v>0</v>
      </c>
    </row>
    <row r="149" spans="1:3">
      <c r="A149" s="47" t="s">
        <v>330</v>
      </c>
      <c r="B149" s="14">
        <v>3748.86</v>
      </c>
      <c r="C149" s="48">
        <v>1.940351841671248</v>
      </c>
    </row>
    <row r="150" spans="1:3">
      <c r="A150" s="47" t="s">
        <v>337</v>
      </c>
      <c r="B150" s="14">
        <v>1201.02</v>
      </c>
      <c r="C150" s="48">
        <v>0</v>
      </c>
    </row>
    <row r="151" spans="1:3">
      <c r="A151" s="47" t="s">
        <v>330</v>
      </c>
      <c r="B151" s="14">
        <v>1345.5</v>
      </c>
      <c r="C151" s="48">
        <v>0</v>
      </c>
    </row>
    <row r="152" spans="1:3">
      <c r="A152" s="47" t="s">
        <v>330</v>
      </c>
      <c r="B152" s="14">
        <v>1686.6</v>
      </c>
      <c r="C152" s="48">
        <v>0</v>
      </c>
    </row>
    <row r="153" spans="1:3">
      <c r="A153" s="47" t="s">
        <v>330</v>
      </c>
      <c r="B153" s="14">
        <v>2214.21</v>
      </c>
      <c r="C153" s="48">
        <v>2.8950985161761129</v>
      </c>
    </row>
    <row r="154" spans="1:3">
      <c r="A154" s="47" t="s">
        <v>330</v>
      </c>
      <c r="B154" s="14">
        <v>1279.24</v>
      </c>
      <c r="C154" s="48">
        <v>0</v>
      </c>
    </row>
    <row r="155" spans="1:3">
      <c r="A155" s="47" t="s">
        <v>330</v>
      </c>
      <c r="B155" s="14">
        <v>510</v>
      </c>
      <c r="C155" s="48">
        <v>0</v>
      </c>
    </row>
    <row r="156" spans="1:3">
      <c r="A156" s="47" t="s">
        <v>330</v>
      </c>
      <c r="B156" s="14">
        <v>2526.7800000000002</v>
      </c>
      <c r="C156" s="48">
        <v>10.584155844155845</v>
      </c>
    </row>
    <row r="157" spans="1:3">
      <c r="A157" s="47" t="s">
        <v>330</v>
      </c>
      <c r="B157" s="14">
        <v>231</v>
      </c>
      <c r="C157" s="48">
        <v>0</v>
      </c>
    </row>
    <row r="158" spans="1:3">
      <c r="A158" s="47" t="s">
        <v>330</v>
      </c>
      <c r="B158" s="14">
        <v>2069</v>
      </c>
      <c r="C158" s="48">
        <v>0</v>
      </c>
    </row>
    <row r="159" spans="1:3">
      <c r="A159" s="47" t="s">
        <v>330</v>
      </c>
      <c r="B159" s="14">
        <v>1848.32</v>
      </c>
      <c r="C159" s="48">
        <v>0</v>
      </c>
    </row>
    <row r="160" spans="1:3">
      <c r="A160" s="47" t="s">
        <v>330</v>
      </c>
      <c r="B160" s="14">
        <v>3921</v>
      </c>
      <c r="C160" s="48">
        <v>17.073633156966491</v>
      </c>
    </row>
    <row r="161" spans="1:3">
      <c r="A161" s="47" t="s">
        <v>330</v>
      </c>
      <c r="B161" s="14">
        <v>1953.5</v>
      </c>
      <c r="C161" s="48">
        <v>0</v>
      </c>
    </row>
    <row r="162" spans="1:3">
      <c r="A162" s="47" t="s">
        <v>330</v>
      </c>
      <c r="B162" s="14">
        <v>2500</v>
      </c>
      <c r="C162" s="48">
        <v>0</v>
      </c>
    </row>
    <row r="163" spans="1:3">
      <c r="A163" s="47" t="s">
        <v>337</v>
      </c>
      <c r="B163" s="14">
        <v>586.82749999999999</v>
      </c>
      <c r="C163" s="48">
        <v>28.22882681564246</v>
      </c>
    </row>
    <row r="164" spans="1:3">
      <c r="A164" s="47" t="s">
        <v>337</v>
      </c>
      <c r="B164" s="14">
        <v>646.15666666666664</v>
      </c>
      <c r="C164" s="48">
        <v>41.616362212943628</v>
      </c>
    </row>
    <row r="165" spans="1:3">
      <c r="A165" s="47" t="s">
        <v>337</v>
      </c>
      <c r="B165" s="14">
        <v>665.27749999999992</v>
      </c>
      <c r="C165" s="48">
        <v>70.793461538461528</v>
      </c>
    </row>
    <row r="166" spans="1:3">
      <c r="A166" s="47" t="s">
        <v>337</v>
      </c>
      <c r="B166" s="14">
        <v>508.95499999999998</v>
      </c>
      <c r="C166" s="48">
        <v>7.1290502793296087</v>
      </c>
    </row>
    <row r="167" spans="1:3">
      <c r="A167" s="47" t="s">
        <v>337</v>
      </c>
      <c r="B167" s="14">
        <v>678.70666666666671</v>
      </c>
      <c r="C167" s="48">
        <v>110.9088888888889</v>
      </c>
    </row>
    <row r="168" spans="1:3">
      <c r="A168" s="47" t="s">
        <v>337</v>
      </c>
      <c r="B168" s="14">
        <v>521.34400000000005</v>
      </c>
      <c r="C168" s="48">
        <v>14.829126984126983</v>
      </c>
    </row>
    <row r="169" spans="1:3">
      <c r="A169" s="47" t="s">
        <v>337</v>
      </c>
      <c r="B169" s="14">
        <v>538.82249999999999</v>
      </c>
      <c r="C169" s="48">
        <v>16.659623217922608</v>
      </c>
    </row>
    <row r="170" spans="1:3">
      <c r="A170" s="47" t="s">
        <v>337</v>
      </c>
      <c r="B170" s="14">
        <v>466.50500000000005</v>
      </c>
      <c r="C170" s="48">
        <v>4.993846153846154</v>
      </c>
    </row>
    <row r="171" spans="1:3">
      <c r="A171" s="47" t="s">
        <v>337</v>
      </c>
      <c r="B171" s="14">
        <v>631.35666666666657</v>
      </c>
      <c r="C171" s="48">
        <v>0</v>
      </c>
    </row>
    <row r="172" spans="1:3">
      <c r="A172" s="47" t="s">
        <v>337</v>
      </c>
      <c r="B172" s="14">
        <v>0</v>
      </c>
      <c r="C172" s="48">
        <v>2.3267441860465117</v>
      </c>
    </row>
    <row r="173" spans="1:3">
      <c r="A173" s="47" t="s">
        <v>337</v>
      </c>
      <c r="B173" s="14">
        <v>448.66500000000002</v>
      </c>
      <c r="C173" s="48">
        <v>0</v>
      </c>
    </row>
    <row r="174" spans="1:3">
      <c r="A174" s="47" t="s">
        <v>337</v>
      </c>
      <c r="B174" s="14">
        <v>627.07111111111112</v>
      </c>
      <c r="C174" s="48">
        <v>90.431596091205222</v>
      </c>
    </row>
    <row r="175" spans="1:3">
      <c r="A175" s="47" t="s">
        <v>337</v>
      </c>
      <c r="B175" s="14">
        <v>766.98500000000001</v>
      </c>
      <c r="C175" s="48">
        <v>20.499045801526719</v>
      </c>
    </row>
    <row r="176" spans="1:3">
      <c r="A176" s="47" t="s">
        <v>337</v>
      </c>
      <c r="B176" s="14">
        <v>777.25000000000011</v>
      </c>
      <c r="C176" s="48">
        <v>27.395038167938932</v>
      </c>
    </row>
    <row r="177" spans="1:3">
      <c r="A177" s="47" t="s">
        <v>337</v>
      </c>
      <c r="B177" s="14">
        <v>868.74999999999989</v>
      </c>
      <c r="C177" s="48">
        <v>8.1464250734573955</v>
      </c>
    </row>
    <row r="178" spans="1:3">
      <c r="A178" s="47" t="s">
        <v>337</v>
      </c>
      <c r="B178" s="14">
        <v>780.04999999999984</v>
      </c>
      <c r="C178" s="48">
        <v>2.6665034280117528</v>
      </c>
    </row>
    <row r="179" spans="1:3">
      <c r="A179" s="47" t="s">
        <v>337</v>
      </c>
      <c r="B179" s="14">
        <v>754.76</v>
      </c>
      <c r="C179" s="48">
        <v>103.90234765234766</v>
      </c>
    </row>
    <row r="180" spans="1:3">
      <c r="A180" s="47" t="s">
        <v>337</v>
      </c>
      <c r="B180" s="14">
        <v>574.1099999999999</v>
      </c>
      <c r="C180" s="48">
        <v>17.352337786259543</v>
      </c>
    </row>
    <row r="181" spans="1:3">
      <c r="A181" s="47" t="s">
        <v>337</v>
      </c>
      <c r="B181" s="14">
        <v>898.34090909090924</v>
      </c>
      <c r="C181" s="48">
        <v>125.04987980769229</v>
      </c>
    </row>
    <row r="182" spans="1:3">
      <c r="A182" s="47" t="s">
        <v>337</v>
      </c>
      <c r="B182" s="14">
        <v>727.98833333333323</v>
      </c>
      <c r="C182" s="48">
        <v>27.010451158940395</v>
      </c>
    </row>
    <row r="183" spans="1:3">
      <c r="A183" s="47" t="s">
        <v>337</v>
      </c>
      <c r="B183" s="14">
        <v>650.3900000000001</v>
      </c>
      <c r="C183" s="48">
        <v>0</v>
      </c>
    </row>
    <row r="184" spans="1:3">
      <c r="A184" s="47" t="s">
        <v>337</v>
      </c>
      <c r="B184" s="14">
        <v>736.55000000000007</v>
      </c>
      <c r="C184" s="48">
        <v>49.975613079019077</v>
      </c>
    </row>
    <row r="185" spans="1:3">
      <c r="A185" s="47" t="s">
        <v>337</v>
      </c>
      <c r="B185" s="14">
        <v>0</v>
      </c>
      <c r="C185" s="48">
        <v>0</v>
      </c>
    </row>
    <row r="186" spans="1:3">
      <c r="A186" s="47" t="s">
        <v>337</v>
      </c>
      <c r="B186" s="14">
        <v>756.68083333333323</v>
      </c>
      <c r="C186" s="48">
        <v>30.33236754966887</v>
      </c>
    </row>
    <row r="187" spans="1:3">
      <c r="A187" s="47" t="s">
        <v>337</v>
      </c>
      <c r="B187" s="14">
        <v>908.4799999999999</v>
      </c>
      <c r="C187" s="48">
        <v>119.42514486754965</v>
      </c>
    </row>
    <row r="188" spans="1:3">
      <c r="A188" s="47" t="s">
        <v>337</v>
      </c>
      <c r="B188" s="14">
        <v>754.34999999999991</v>
      </c>
      <c r="C188" s="48">
        <v>0</v>
      </c>
    </row>
    <row r="189" spans="1:3">
      <c r="A189" s="47" t="s">
        <v>337</v>
      </c>
      <c r="B189" s="14">
        <v>689.03</v>
      </c>
      <c r="C189" s="48">
        <v>2.0995944656488552</v>
      </c>
    </row>
    <row r="190" spans="1:3">
      <c r="A190" s="47" t="s">
        <v>337</v>
      </c>
      <c r="B190" s="14">
        <v>768.37083333333328</v>
      </c>
      <c r="C190" s="48">
        <v>2.70861801242236</v>
      </c>
    </row>
    <row r="191" spans="1:3">
      <c r="A191" s="47" t="s">
        <v>337</v>
      </c>
      <c r="B191" s="14">
        <v>760.17333333333329</v>
      </c>
      <c r="C191" s="48">
        <v>17.668274006622514</v>
      </c>
    </row>
    <row r="192" spans="1:3">
      <c r="A192" s="47" t="s">
        <v>337</v>
      </c>
      <c r="B192" s="14">
        <v>888.06000000000006</v>
      </c>
      <c r="C192" s="48">
        <v>10.035968543046357</v>
      </c>
    </row>
    <row r="193" spans="1:3">
      <c r="A193" s="47" t="s">
        <v>337</v>
      </c>
      <c r="B193" s="14">
        <v>713.18916666666667</v>
      </c>
      <c r="C193" s="48">
        <v>43.48399814471243</v>
      </c>
    </row>
    <row r="194" spans="1:3">
      <c r="A194" s="47" t="s">
        <v>337</v>
      </c>
      <c r="B194" s="14">
        <v>812.48857142857139</v>
      </c>
      <c r="C194" s="48">
        <v>56.524192880794693</v>
      </c>
    </row>
    <row r="195" spans="1:3">
      <c r="A195" s="47" t="s">
        <v>337</v>
      </c>
      <c r="B195" s="14">
        <v>683.82333333333338</v>
      </c>
      <c r="C195" s="48">
        <v>7.5967068645640072</v>
      </c>
    </row>
    <row r="196" spans="1:3">
      <c r="A196" s="47" t="s">
        <v>337</v>
      </c>
      <c r="B196" s="14">
        <v>611.63333333333333</v>
      </c>
      <c r="C196" s="48">
        <v>8.7372102649006624</v>
      </c>
    </row>
    <row r="197" spans="1:3">
      <c r="A197" s="47" t="s">
        <v>337</v>
      </c>
      <c r="B197" s="14">
        <v>915.68249999999989</v>
      </c>
      <c r="C197" s="48">
        <v>124.38911423841058</v>
      </c>
    </row>
    <row r="198" spans="1:3">
      <c r="A198" s="47" t="s">
        <v>337</v>
      </c>
      <c r="B198" s="14">
        <v>725.1</v>
      </c>
      <c r="C198" s="48">
        <v>0</v>
      </c>
    </row>
    <row r="199" spans="1:3">
      <c r="A199" s="47" t="s">
        <v>337</v>
      </c>
      <c r="B199" s="14">
        <v>850.86083333333318</v>
      </c>
      <c r="C199" s="48">
        <v>113.40788493377482</v>
      </c>
    </row>
    <row r="200" spans="1:3">
      <c r="A200" s="47" t="s">
        <v>337</v>
      </c>
      <c r="B200" s="14">
        <v>641.24333333333334</v>
      </c>
      <c r="C200" s="48">
        <v>17.296614100185529</v>
      </c>
    </row>
    <row r="201" spans="1:3">
      <c r="A201" s="47" t="s">
        <v>337</v>
      </c>
      <c r="B201" s="14">
        <v>738.71916666666675</v>
      </c>
      <c r="C201" s="48">
        <v>50.723660308810167</v>
      </c>
    </row>
    <row r="202" spans="1:3">
      <c r="A202" s="47" t="s">
        <v>337</v>
      </c>
      <c r="B202" s="14">
        <v>754.54500000000007</v>
      </c>
      <c r="C202" s="48">
        <v>3.2883071192052977</v>
      </c>
    </row>
    <row r="203" spans="1:3">
      <c r="A203" s="47" t="s">
        <v>337</v>
      </c>
      <c r="B203" s="14">
        <v>758.84416666666675</v>
      </c>
      <c r="C203" s="48">
        <v>32.002028145695363</v>
      </c>
    </row>
    <row r="204" spans="1:3">
      <c r="A204" s="47" t="s">
        <v>337</v>
      </c>
      <c r="B204" s="14">
        <v>831.77250000000004</v>
      </c>
      <c r="C204" s="48">
        <v>61.150269039735093</v>
      </c>
    </row>
    <row r="205" spans="1:3">
      <c r="A205" s="47" t="s">
        <v>337</v>
      </c>
      <c r="B205" s="14">
        <v>774.48500000000013</v>
      </c>
      <c r="C205" s="48">
        <v>63.766279069767442</v>
      </c>
    </row>
    <row r="206" spans="1:3">
      <c r="A206" s="47" t="s">
        <v>337</v>
      </c>
      <c r="B206" s="14">
        <v>735.13571428571424</v>
      </c>
      <c r="C206" s="48">
        <v>15.884105960264902</v>
      </c>
    </row>
    <row r="207" spans="1:3">
      <c r="A207" s="47" t="s">
        <v>337</v>
      </c>
      <c r="B207" s="14">
        <v>791.73666666666668</v>
      </c>
      <c r="C207" s="48">
        <v>49.529953231292517</v>
      </c>
    </row>
    <row r="208" spans="1:3">
      <c r="A208" s="47" t="s">
        <v>337</v>
      </c>
      <c r="B208" s="14">
        <v>1034.71</v>
      </c>
      <c r="C208" s="48">
        <v>19.774639423076923</v>
      </c>
    </row>
    <row r="209" spans="1:3">
      <c r="A209" s="47" t="s">
        <v>337</v>
      </c>
      <c r="B209" s="14">
        <v>722.32999999999993</v>
      </c>
      <c r="C209" s="48">
        <v>3.1059160305343512</v>
      </c>
    </row>
    <row r="210" spans="1:3">
      <c r="A210" s="47" t="s">
        <v>337</v>
      </c>
      <c r="B210" s="14">
        <v>926.01</v>
      </c>
      <c r="C210" s="48">
        <v>1.9301324503311255</v>
      </c>
    </row>
    <row r="211" spans="1:3">
      <c r="A211" s="47" t="s">
        <v>337</v>
      </c>
      <c r="B211" s="14">
        <v>741.62799999999993</v>
      </c>
      <c r="C211" s="48">
        <v>75.643152573529406</v>
      </c>
    </row>
    <row r="212" spans="1:3">
      <c r="A212" s="47" t="s">
        <v>337</v>
      </c>
      <c r="B212" s="14">
        <v>673.24333333333334</v>
      </c>
      <c r="C212" s="48">
        <v>32.756315331010455</v>
      </c>
    </row>
    <row r="213" spans="1:3">
      <c r="A213" s="47" t="s">
        <v>337</v>
      </c>
      <c r="B213" s="14">
        <v>725.33300000000008</v>
      </c>
      <c r="C213" s="48">
        <v>82.886687444345498</v>
      </c>
    </row>
    <row r="214" spans="1:3">
      <c r="A214" s="47" t="s">
        <v>337</v>
      </c>
      <c r="B214" s="14">
        <v>742.13000000000011</v>
      </c>
      <c r="C214" s="48">
        <v>41.483231707317074</v>
      </c>
    </row>
    <row r="215" spans="1:3">
      <c r="A215" s="47" t="s">
        <v>337</v>
      </c>
      <c r="B215" s="14">
        <v>724.38099999999997</v>
      </c>
      <c r="C215" s="48">
        <v>73.391696750902526</v>
      </c>
    </row>
    <row r="216" spans="1:3">
      <c r="A216" s="47" t="s">
        <v>337</v>
      </c>
      <c r="B216" s="14">
        <v>785.0866666666667</v>
      </c>
      <c r="C216" s="48">
        <v>23.780487804878049</v>
      </c>
    </row>
    <row r="217" spans="1:3">
      <c r="A217" s="47" t="s">
        <v>337</v>
      </c>
      <c r="B217" s="14">
        <v>774.88666666666666</v>
      </c>
      <c r="C217" s="48">
        <v>24.347982708933717</v>
      </c>
    </row>
    <row r="218" spans="1:3">
      <c r="A218" s="47" t="s">
        <v>337</v>
      </c>
      <c r="B218" s="14">
        <v>931.19499999999994</v>
      </c>
      <c r="C218" s="48">
        <v>31.786784741144416</v>
      </c>
    </row>
    <row r="219" spans="1:3">
      <c r="A219" s="47" t="s">
        <v>337</v>
      </c>
      <c r="B219" s="14">
        <v>408.32</v>
      </c>
      <c r="C219" s="48">
        <v>2.2578871892925432</v>
      </c>
    </row>
    <row r="220" spans="1:3">
      <c r="A220" s="47" t="s">
        <v>337</v>
      </c>
      <c r="B220" s="14">
        <v>444.9354545454546</v>
      </c>
      <c r="C220" s="48">
        <v>8.9767779390420905</v>
      </c>
    </row>
    <row r="221" spans="1:3">
      <c r="A221" s="47" t="s">
        <v>337</v>
      </c>
      <c r="B221" s="14">
        <v>750.12249999999995</v>
      </c>
      <c r="C221" s="48">
        <v>58.797643849206352</v>
      </c>
    </row>
    <row r="222" spans="1:3">
      <c r="A222" s="47" t="s">
        <v>337</v>
      </c>
      <c r="B222" s="14">
        <v>874.12666666666667</v>
      </c>
      <c r="C222" s="48">
        <v>44.107915993537965</v>
      </c>
    </row>
    <row r="223" spans="1:3">
      <c r="A223" s="47" t="s">
        <v>337</v>
      </c>
      <c r="B223" s="14">
        <v>754.48099999999988</v>
      </c>
      <c r="C223" s="48">
        <v>70.517747589833476</v>
      </c>
    </row>
    <row r="224" spans="1:3">
      <c r="A224" s="47" t="s">
        <v>337</v>
      </c>
      <c r="B224" s="14">
        <v>902.27833333333331</v>
      </c>
      <c r="C224" s="48">
        <v>88.989774696707116</v>
      </c>
    </row>
    <row r="225" spans="1:3">
      <c r="A225" s="47" t="s">
        <v>337</v>
      </c>
      <c r="B225" s="14">
        <v>646.77583333333337</v>
      </c>
      <c r="C225" s="48">
        <v>15.452281746031748</v>
      </c>
    </row>
    <row r="226" spans="1:3">
      <c r="A226" s="47" t="s">
        <v>337</v>
      </c>
      <c r="B226" s="14">
        <v>644.54083333333335</v>
      </c>
      <c r="C226" s="48">
        <v>46.725818452380956</v>
      </c>
    </row>
    <row r="227" spans="1:3">
      <c r="A227" s="47" t="s">
        <v>337</v>
      </c>
      <c r="B227" s="14">
        <v>373.25</v>
      </c>
      <c r="C227" s="48">
        <v>3.0905582159959972</v>
      </c>
    </row>
    <row r="228" spans="1:3">
      <c r="A228" s="47" t="s">
        <v>337</v>
      </c>
      <c r="B228" s="14">
        <v>636.3889999999999</v>
      </c>
      <c r="C228" s="48">
        <v>17.951433857539314</v>
      </c>
    </row>
    <row r="229" spans="1:3">
      <c r="A229" s="47" t="s">
        <v>337</v>
      </c>
      <c r="B229" s="14">
        <v>756.55666666666673</v>
      </c>
      <c r="C229" s="48">
        <v>123.89660218253968</v>
      </c>
    </row>
    <row r="230" spans="1:3">
      <c r="A230" s="47" t="s">
        <v>337</v>
      </c>
      <c r="B230" s="14">
        <v>633.67142857142858</v>
      </c>
      <c r="C230" s="48">
        <v>18.03422619047619</v>
      </c>
    </row>
    <row r="231" spans="1:3">
      <c r="A231" s="47" t="s">
        <v>337</v>
      </c>
      <c r="B231" s="14">
        <v>653.17750000000012</v>
      </c>
      <c r="C231" s="48">
        <v>28.956416984732822</v>
      </c>
    </row>
    <row r="232" spans="1:3">
      <c r="A232" s="47" t="s">
        <v>337</v>
      </c>
      <c r="B232" s="14">
        <v>558.75250000000005</v>
      </c>
      <c r="C232" s="48">
        <v>39.446072475162602</v>
      </c>
    </row>
    <row r="233" spans="1:3">
      <c r="A233" s="47" t="s">
        <v>337</v>
      </c>
      <c r="B233" s="14">
        <v>661.86142857142863</v>
      </c>
      <c r="C233" s="48">
        <v>43.302083333333336</v>
      </c>
    </row>
    <row r="234" spans="1:3">
      <c r="A234" s="47" t="s">
        <v>337</v>
      </c>
      <c r="B234" s="14">
        <v>902.33083333333343</v>
      </c>
      <c r="C234" s="48">
        <v>59.649794238683121</v>
      </c>
    </row>
    <row r="235" spans="1:3">
      <c r="A235" s="47" t="s">
        <v>337</v>
      </c>
      <c r="B235" s="14">
        <v>714.57500000000005</v>
      </c>
      <c r="C235" s="48">
        <v>53.928534883720928</v>
      </c>
    </row>
    <row r="236" spans="1:3">
      <c r="A236" s="47" t="s">
        <v>337</v>
      </c>
      <c r="B236" s="14">
        <v>959.48166666666657</v>
      </c>
      <c r="C236" s="48">
        <v>81.83259259259259</v>
      </c>
    </row>
    <row r="237" spans="1:3">
      <c r="A237" s="47" t="s">
        <v>337</v>
      </c>
      <c r="B237" s="14">
        <v>449</v>
      </c>
      <c r="C237" s="48">
        <v>0</v>
      </c>
    </row>
    <row r="238" spans="1:3">
      <c r="A238" s="47" t="s">
        <v>337</v>
      </c>
      <c r="B238" s="14">
        <v>882.43083333333334</v>
      </c>
      <c r="C238" s="48">
        <v>76.50683127572016</v>
      </c>
    </row>
    <row r="239" spans="1:3">
      <c r="A239" s="47" t="s">
        <v>337</v>
      </c>
      <c r="B239" s="14">
        <v>743.44</v>
      </c>
      <c r="C239" s="48">
        <v>20.536403508771929</v>
      </c>
    </row>
    <row r="240" spans="1:3">
      <c r="A240" s="47" t="s">
        <v>337</v>
      </c>
      <c r="B240" s="14">
        <v>792.01666666666654</v>
      </c>
      <c r="C240" s="48">
        <v>19.044609053497943</v>
      </c>
    </row>
    <row r="241" spans="1:3">
      <c r="A241" s="47" t="s">
        <v>337</v>
      </c>
      <c r="B241" s="14">
        <v>733.80374999999992</v>
      </c>
      <c r="C241" s="48">
        <v>53.827372093023257</v>
      </c>
    </row>
    <row r="242" spans="1:3">
      <c r="A242" s="47" t="s">
        <v>337</v>
      </c>
      <c r="B242" s="14">
        <v>764.78666666666663</v>
      </c>
      <c r="C242" s="48">
        <v>88.319162790697675</v>
      </c>
    </row>
    <row r="243" spans="1:3">
      <c r="A243" s="47" t="s">
        <v>337</v>
      </c>
      <c r="B243" s="14">
        <v>882.18166666666673</v>
      </c>
      <c r="C243" s="48">
        <v>58.06716049382716</v>
      </c>
    </row>
    <row r="244" spans="1:3">
      <c r="A244" s="47" t="s">
        <v>337</v>
      </c>
      <c r="B244" s="14">
        <v>932.1016666666668</v>
      </c>
      <c r="C244" s="48">
        <v>87.451028806584361</v>
      </c>
    </row>
    <row r="245" spans="1:3">
      <c r="A245" s="47" t="s">
        <v>337</v>
      </c>
      <c r="B245" s="14">
        <v>692.95600000000002</v>
      </c>
      <c r="C245" s="48">
        <v>16.980905349794238</v>
      </c>
    </row>
    <row r="246" spans="1:3">
      <c r="A246" s="47" t="s">
        <v>337</v>
      </c>
      <c r="B246" s="14">
        <v>624.55333333333328</v>
      </c>
      <c r="C246" s="48">
        <v>80.712328405491021</v>
      </c>
    </row>
    <row r="247" spans="1:3">
      <c r="A247" s="47" t="s">
        <v>337</v>
      </c>
      <c r="B247" s="14">
        <v>659.26625000000013</v>
      </c>
      <c r="C247" s="48">
        <v>30.430615784908934</v>
      </c>
    </row>
    <row r="248" spans="1:3">
      <c r="A248" s="47" t="s">
        <v>337</v>
      </c>
      <c r="B248" s="14">
        <v>739.39416666666682</v>
      </c>
      <c r="C248" s="48">
        <v>68.088627906976754</v>
      </c>
    </row>
    <row r="249" spans="1:3">
      <c r="A249" s="47" t="s">
        <v>337</v>
      </c>
      <c r="B249" s="14">
        <v>750.62583333333339</v>
      </c>
      <c r="C249" s="48">
        <v>107.03158139534884</v>
      </c>
    </row>
    <row r="250" spans="1:3">
      <c r="A250" s="47" t="s">
        <v>337</v>
      </c>
      <c r="B250" s="14">
        <v>926.88166666666677</v>
      </c>
      <c r="C250" s="48">
        <v>84.961563786008227</v>
      </c>
    </row>
    <row r="251" spans="1:3">
      <c r="A251" s="47" t="s">
        <v>337</v>
      </c>
      <c r="B251" s="14">
        <v>833.05</v>
      </c>
      <c r="C251" s="48">
        <v>55.147209302325585</v>
      </c>
    </row>
    <row r="252" spans="1:3">
      <c r="A252" s="47" t="s">
        <v>337</v>
      </c>
      <c r="B252" s="14">
        <v>819.13750000000005</v>
      </c>
      <c r="C252" s="48">
        <v>48.262069767441865</v>
      </c>
    </row>
    <row r="253" spans="1:3">
      <c r="A253" s="47" t="s">
        <v>337</v>
      </c>
      <c r="B253" s="14">
        <v>614.68399999999997</v>
      </c>
      <c r="C253" s="48">
        <v>51.974155227032732</v>
      </c>
    </row>
    <row r="254" spans="1:3">
      <c r="A254" s="47" t="s">
        <v>337</v>
      </c>
      <c r="B254" s="14">
        <v>490.09</v>
      </c>
      <c r="C254" s="48">
        <v>3.6680398959236773</v>
      </c>
    </row>
    <row r="255" spans="1:3">
      <c r="A255" s="47" t="s">
        <v>337</v>
      </c>
      <c r="B255" s="14">
        <v>995.01</v>
      </c>
      <c r="C255" s="48">
        <v>6.131968641114983</v>
      </c>
    </row>
    <row r="256" spans="1:3">
      <c r="A256" s="47" t="s">
        <v>337</v>
      </c>
      <c r="B256" s="14">
        <v>731.8366666666667</v>
      </c>
      <c r="C256" s="48">
        <v>23.636019590382904</v>
      </c>
    </row>
    <row r="257" spans="1:3">
      <c r="A257" s="47" t="s">
        <v>337</v>
      </c>
      <c r="B257" s="14">
        <v>817.30333333333328</v>
      </c>
      <c r="C257" s="48">
        <v>34.157012195121951</v>
      </c>
    </row>
    <row r="258" spans="1:3">
      <c r="A258" s="47" t="s">
        <v>337</v>
      </c>
      <c r="B258" s="14">
        <v>843.84</v>
      </c>
      <c r="C258" s="48">
        <v>38.283167870036102</v>
      </c>
    </row>
    <row r="259" spans="1:3">
      <c r="A259" s="47" t="s">
        <v>337</v>
      </c>
      <c r="B259" s="14">
        <v>467.21499999999997</v>
      </c>
      <c r="C259" s="48">
        <v>0</v>
      </c>
    </row>
    <row r="260" spans="1:3">
      <c r="A260" s="47" t="s">
        <v>337</v>
      </c>
      <c r="B260" s="14">
        <v>879.88666666666666</v>
      </c>
      <c r="C260" s="48">
        <v>51.299727520435972</v>
      </c>
    </row>
    <row r="261" spans="1:3">
      <c r="A261" s="47" t="s">
        <v>337</v>
      </c>
      <c r="B261" s="14">
        <v>786.26</v>
      </c>
      <c r="C261" s="48">
        <v>16.052593659942364</v>
      </c>
    </row>
    <row r="262" spans="1:3">
      <c r="A262" s="47" t="s">
        <v>337</v>
      </c>
      <c r="B262" s="14">
        <v>441.92</v>
      </c>
      <c r="C262" s="48">
        <v>0</v>
      </c>
    </row>
    <row r="263" spans="1:3">
      <c r="A263" s="47" t="s">
        <v>337</v>
      </c>
      <c r="B263" s="14">
        <v>778.75</v>
      </c>
      <c r="C263" s="48">
        <v>28.085740072202167</v>
      </c>
    </row>
    <row r="264" spans="1:3">
      <c r="A264" s="47" t="s">
        <v>337</v>
      </c>
      <c r="B264" s="14">
        <v>764.81</v>
      </c>
      <c r="C264" s="48">
        <v>17.469898897058826</v>
      </c>
    </row>
    <row r="265" spans="1:3">
      <c r="A265" s="47" t="s">
        <v>337</v>
      </c>
      <c r="B265" s="14">
        <v>253.22199999999998</v>
      </c>
      <c r="C265" s="48">
        <v>33.255502776476888</v>
      </c>
    </row>
    <row r="266" spans="1:3">
      <c r="A266" s="47" t="s">
        <v>337</v>
      </c>
      <c r="B266" s="14">
        <v>563.06499999999994</v>
      </c>
      <c r="C266" s="48">
        <v>3.0097402597402603</v>
      </c>
    </row>
    <row r="267" spans="1:3">
      <c r="A267" s="47" t="s">
        <v>337</v>
      </c>
      <c r="B267" s="14">
        <v>693.38</v>
      </c>
      <c r="C267" s="48">
        <v>14.552083333333334</v>
      </c>
    </row>
    <row r="268" spans="1:3">
      <c r="A268" s="47" t="s">
        <v>337</v>
      </c>
      <c r="B268" s="14">
        <v>903.24000000000012</v>
      </c>
      <c r="C268" s="48">
        <v>35.553023663453111</v>
      </c>
    </row>
    <row r="269" spans="1:3">
      <c r="A269" s="47" t="s">
        <v>337</v>
      </c>
      <c r="B269" s="14">
        <v>474.55500000000001</v>
      </c>
      <c r="C269" s="48">
        <v>17.196969696969695</v>
      </c>
    </row>
    <row r="270" spans="1:3">
      <c r="A270" s="47" t="s">
        <v>337</v>
      </c>
      <c r="B270" s="14">
        <v>754.50999999999988</v>
      </c>
      <c r="C270" s="48">
        <v>9.4490066225165545</v>
      </c>
    </row>
    <row r="271" spans="1:3">
      <c r="A271" s="47" t="s">
        <v>337</v>
      </c>
      <c r="B271" s="14">
        <v>537.79399999999998</v>
      </c>
      <c r="C271" s="48">
        <v>31.251948775055681</v>
      </c>
    </row>
    <row r="272" spans="1:3">
      <c r="A272" s="47" t="s">
        <v>337</v>
      </c>
      <c r="B272" s="14">
        <v>422.83499999999998</v>
      </c>
      <c r="C272" s="48">
        <v>0</v>
      </c>
    </row>
    <row r="273" spans="1:3">
      <c r="A273" s="47" t="s">
        <v>337</v>
      </c>
      <c r="B273" s="14">
        <v>663.34199999999998</v>
      </c>
      <c r="C273" s="48">
        <v>86.001113585746111</v>
      </c>
    </row>
    <row r="274" spans="1:3">
      <c r="A274" s="47" t="s">
        <v>337</v>
      </c>
      <c r="B274" s="14">
        <v>520.28</v>
      </c>
      <c r="C274" s="48">
        <v>0.46130952380952384</v>
      </c>
    </row>
    <row r="275" spans="1:3">
      <c r="A275" s="47" t="s">
        <v>337</v>
      </c>
      <c r="B275" s="14">
        <v>579.9</v>
      </c>
      <c r="C275" s="48">
        <v>21.204052969502406</v>
      </c>
    </row>
    <row r="276" spans="1:3">
      <c r="A276" s="47" t="s">
        <v>337</v>
      </c>
      <c r="B276" s="14">
        <v>524.92666666666662</v>
      </c>
      <c r="C276" s="48">
        <v>47.549639324756455</v>
      </c>
    </row>
    <row r="277" spans="1:3">
      <c r="A277" s="47" t="s">
        <v>337</v>
      </c>
      <c r="B277" s="14">
        <v>455.81800000000004</v>
      </c>
      <c r="C277" s="48">
        <v>10.439031180400891</v>
      </c>
    </row>
    <row r="278" spans="1:3">
      <c r="A278" s="47" t="s">
        <v>337</v>
      </c>
      <c r="B278" s="14">
        <v>346.84000000000003</v>
      </c>
      <c r="C278" s="48">
        <v>4.6230012711580919</v>
      </c>
    </row>
    <row r="279" spans="1:3">
      <c r="A279" s="47" t="s">
        <v>337</v>
      </c>
      <c r="B279" s="14">
        <v>471.93799999999993</v>
      </c>
      <c r="C279" s="48">
        <v>0.84521158129175944</v>
      </c>
    </row>
    <row r="280" spans="1:3">
      <c r="A280" s="47" t="s">
        <v>337</v>
      </c>
      <c r="B280" s="14">
        <v>259.98333333333329</v>
      </c>
      <c r="C280" s="48">
        <v>2.9228498811183079</v>
      </c>
    </row>
    <row r="281" spans="1:3">
      <c r="A281" s="47" t="s">
        <v>337</v>
      </c>
      <c r="B281" s="14">
        <v>627.43333333333328</v>
      </c>
      <c r="C281" s="48">
        <v>27.703755281233036</v>
      </c>
    </row>
    <row r="282" spans="1:3">
      <c r="A282" s="47" t="s">
        <v>337</v>
      </c>
      <c r="B282" s="14">
        <v>0</v>
      </c>
      <c r="C282" s="48">
        <v>0</v>
      </c>
    </row>
    <row r="283" spans="1:3">
      <c r="A283" s="47" t="s">
        <v>337</v>
      </c>
      <c r="B283" s="14">
        <v>731.10333333333335</v>
      </c>
      <c r="C283" s="48">
        <v>14.907158836689041</v>
      </c>
    </row>
    <row r="284" spans="1:3">
      <c r="A284" s="47" t="s">
        <v>337</v>
      </c>
      <c r="B284" s="14">
        <v>727.24666666666656</v>
      </c>
      <c r="C284" s="48">
        <v>12.466234967622572</v>
      </c>
    </row>
    <row r="285" spans="1:3">
      <c r="A285" s="47" t="s">
        <v>337</v>
      </c>
      <c r="B285" s="14">
        <v>783.28250000000003</v>
      </c>
      <c r="C285" s="48">
        <v>65.869596541786734</v>
      </c>
    </row>
    <row r="286" spans="1:3">
      <c r="A286" s="47" t="s">
        <v>337</v>
      </c>
      <c r="B286" s="14">
        <v>616.67499999999995</v>
      </c>
      <c r="C286" s="48">
        <v>0</v>
      </c>
    </row>
    <row r="287" spans="1:3">
      <c r="A287" s="47" t="s">
        <v>337</v>
      </c>
      <c r="B287" s="14">
        <v>649.50600000000009</v>
      </c>
      <c r="C287" s="48">
        <v>57.884005763688755</v>
      </c>
    </row>
    <row r="288" spans="1:3">
      <c r="A288" s="47" t="s">
        <v>337</v>
      </c>
      <c r="B288" s="14">
        <v>673.10500000000002</v>
      </c>
      <c r="C288" s="48">
        <v>3.2305900621118013</v>
      </c>
    </row>
    <row r="289" spans="1:3">
      <c r="A289" s="47" t="s">
        <v>337</v>
      </c>
      <c r="B289" s="14">
        <v>462.66333333333341</v>
      </c>
      <c r="C289" s="48">
        <v>0</v>
      </c>
    </row>
    <row r="290" spans="1:3">
      <c r="A290" s="47" t="s">
        <v>337</v>
      </c>
      <c r="B290" s="14">
        <v>816.29600000000005</v>
      </c>
      <c r="C290" s="48">
        <v>84.271976744186048</v>
      </c>
    </row>
    <row r="291" spans="1:3">
      <c r="A291" s="47" t="s">
        <v>337</v>
      </c>
      <c r="B291" s="14">
        <v>568.43333333333328</v>
      </c>
      <c r="C291" s="48">
        <v>81.908744229611301</v>
      </c>
    </row>
    <row r="292" spans="1:3">
      <c r="A292" s="47" t="s">
        <v>337</v>
      </c>
      <c r="B292" s="14">
        <v>586.18999999999994</v>
      </c>
      <c r="C292" s="48">
        <v>25.780979827089332</v>
      </c>
    </row>
    <row r="293" spans="1:3">
      <c r="A293" s="47" t="s">
        <v>337</v>
      </c>
      <c r="B293" s="14">
        <v>681.55399999999997</v>
      </c>
      <c r="C293" s="48">
        <v>61.8335734870317</v>
      </c>
    </row>
    <row r="294" spans="1:3">
      <c r="A294" s="47" t="s">
        <v>337</v>
      </c>
      <c r="B294" s="14">
        <v>682.42250000000001</v>
      </c>
      <c r="C294" s="48">
        <v>42.698126801152732</v>
      </c>
    </row>
    <row r="295" spans="1:3">
      <c r="A295" s="47" t="s">
        <v>337</v>
      </c>
      <c r="B295" s="14">
        <v>878.84</v>
      </c>
      <c r="C295" s="48">
        <v>8.5014409221902021</v>
      </c>
    </row>
    <row r="296" spans="1:3">
      <c r="A296" s="47" t="s">
        <v>337</v>
      </c>
      <c r="B296" s="14">
        <v>702.73</v>
      </c>
      <c r="C296" s="48">
        <v>59.872478386167138</v>
      </c>
    </row>
    <row r="297" spans="1:3">
      <c r="A297" s="47" t="s">
        <v>337</v>
      </c>
      <c r="B297" s="14">
        <v>0</v>
      </c>
      <c r="C297" s="48">
        <v>2.5580357142857144</v>
      </c>
    </row>
    <row r="298" spans="1:3">
      <c r="A298" s="47" t="s">
        <v>337</v>
      </c>
      <c r="B298" s="14">
        <v>683.78000000000009</v>
      </c>
      <c r="C298" s="48">
        <v>17.109553231939163</v>
      </c>
    </row>
    <row r="299" spans="1:3">
      <c r="A299" s="47" t="s">
        <v>337</v>
      </c>
      <c r="B299" s="14">
        <v>0</v>
      </c>
      <c r="C299" s="48">
        <v>0</v>
      </c>
    </row>
    <row r="300" spans="1:3">
      <c r="A300" s="47" t="s">
        <v>337</v>
      </c>
      <c r="B300" s="14">
        <v>722.81100000000015</v>
      </c>
      <c r="C300" s="48">
        <v>59.838323353293411</v>
      </c>
    </row>
    <row r="301" spans="1:3">
      <c r="A301" s="47" t="s">
        <v>337</v>
      </c>
      <c r="B301" s="14">
        <v>673.46083333333343</v>
      </c>
      <c r="C301" s="48">
        <v>83.109930830039531</v>
      </c>
    </row>
    <row r="302" spans="1:3">
      <c r="A302" s="47" t="s">
        <v>337</v>
      </c>
      <c r="B302" s="14">
        <v>734.57</v>
      </c>
      <c r="C302" s="48">
        <v>8.8215978928884979</v>
      </c>
    </row>
    <row r="303" spans="1:3">
      <c r="A303" s="47" t="s">
        <v>337</v>
      </c>
      <c r="B303" s="14">
        <v>933.22000000000014</v>
      </c>
      <c r="C303" s="48">
        <v>90.020344544708777</v>
      </c>
    </row>
    <row r="304" spans="1:3">
      <c r="A304" s="47" t="s">
        <v>337</v>
      </c>
      <c r="B304" s="14">
        <v>955.71750000000009</v>
      </c>
      <c r="C304" s="48">
        <v>82.998506224066389</v>
      </c>
    </row>
    <row r="305" spans="1:3">
      <c r="A305" s="47" t="s">
        <v>337</v>
      </c>
      <c r="B305" s="14">
        <v>780.91083333333336</v>
      </c>
      <c r="C305" s="48">
        <v>73.757506584723444</v>
      </c>
    </row>
    <row r="306" spans="1:3">
      <c r="A306" s="47" t="s">
        <v>337</v>
      </c>
      <c r="B306" s="14">
        <v>831.81555555555553</v>
      </c>
      <c r="C306" s="48">
        <v>90.94736842105263</v>
      </c>
    </row>
    <row r="307" spans="1:3">
      <c r="A307" s="47" t="s">
        <v>337</v>
      </c>
      <c r="B307" s="14">
        <v>756.048888888889</v>
      </c>
      <c r="C307" s="48">
        <v>28.929600626468282</v>
      </c>
    </row>
    <row r="308" spans="1:3">
      <c r="A308" s="47" t="s">
        <v>337</v>
      </c>
      <c r="B308" s="14">
        <v>947.05749999999989</v>
      </c>
      <c r="C308" s="48">
        <v>96.707732967893506</v>
      </c>
    </row>
    <row r="309" spans="1:3">
      <c r="A309" s="47" t="s">
        <v>337</v>
      </c>
      <c r="B309" s="14">
        <v>305.52999999999997</v>
      </c>
      <c r="C309" s="48">
        <v>0</v>
      </c>
    </row>
    <row r="310" spans="1:3">
      <c r="A310" s="47" t="s">
        <v>337</v>
      </c>
      <c r="B310" s="14">
        <v>896.79299999999989</v>
      </c>
      <c r="C310" s="48">
        <v>79.458183241973373</v>
      </c>
    </row>
    <row r="311" spans="1:3">
      <c r="A311" s="47" t="s">
        <v>337</v>
      </c>
      <c r="B311" s="14">
        <v>779.77</v>
      </c>
      <c r="C311" s="48">
        <v>13.344437551695616</v>
      </c>
    </row>
    <row r="312" spans="1:3">
      <c r="A312" s="47" t="s">
        <v>337</v>
      </c>
      <c r="B312" s="14">
        <v>943.94416666666666</v>
      </c>
      <c r="C312" s="48">
        <v>98.572748629600625</v>
      </c>
    </row>
    <row r="313" spans="1:3">
      <c r="A313" s="47" t="s">
        <v>337</v>
      </c>
      <c r="B313" s="14">
        <v>811.5055555555557</v>
      </c>
      <c r="C313" s="48">
        <v>48.105481597494126</v>
      </c>
    </row>
    <row r="314" spans="1:3">
      <c r="A314" s="47" t="s">
        <v>337</v>
      </c>
      <c r="B314" s="14">
        <v>862.45666666666671</v>
      </c>
      <c r="C314" s="48">
        <v>66.446789350039154</v>
      </c>
    </row>
    <row r="315" spans="1:3">
      <c r="A315" s="47" t="s">
        <v>337</v>
      </c>
      <c r="B315" s="14">
        <v>1032.5858333333333</v>
      </c>
      <c r="C315" s="48">
        <v>107.62589217919515</v>
      </c>
    </row>
    <row r="316" spans="1:3">
      <c r="A316" s="47" t="s">
        <v>337</v>
      </c>
      <c r="B316" s="14">
        <v>918.85583333333318</v>
      </c>
      <c r="C316" s="48">
        <v>97.069949099451833</v>
      </c>
    </row>
    <row r="317" spans="1:3">
      <c r="A317" s="47" t="s">
        <v>337</v>
      </c>
      <c r="B317" s="14">
        <v>862.85222222222228</v>
      </c>
      <c r="C317" s="48">
        <v>74.742560689115109</v>
      </c>
    </row>
    <row r="318" spans="1:3">
      <c r="A318" s="47" t="s">
        <v>337</v>
      </c>
      <c r="B318" s="14">
        <v>829.51555555555558</v>
      </c>
      <c r="C318" s="48">
        <v>31.598880030372058</v>
      </c>
    </row>
    <row r="319" spans="1:3">
      <c r="A319" s="47" t="s">
        <v>337</v>
      </c>
      <c r="B319" s="14">
        <v>770.37374999999997</v>
      </c>
      <c r="C319" s="48">
        <v>31.713214565387627</v>
      </c>
    </row>
    <row r="320" spans="1:3">
      <c r="A320" s="47" t="s">
        <v>337</v>
      </c>
      <c r="B320" s="14">
        <v>555.12</v>
      </c>
      <c r="C320" s="48">
        <v>7.6163978494623654</v>
      </c>
    </row>
    <row r="321" spans="1:3">
      <c r="A321" s="47" t="s">
        <v>337</v>
      </c>
      <c r="B321" s="14">
        <v>859.48272727272717</v>
      </c>
      <c r="C321" s="48">
        <v>58.091405638214567</v>
      </c>
    </row>
    <row r="322" spans="1:3">
      <c r="A322" s="47" t="s">
        <v>337</v>
      </c>
      <c r="B322" s="14">
        <v>686.45999999999992</v>
      </c>
      <c r="C322" s="48">
        <v>9.25</v>
      </c>
    </row>
    <row r="323" spans="1:3">
      <c r="A323" s="47" t="s">
        <v>337</v>
      </c>
      <c r="B323" s="14">
        <v>986.63499999999999</v>
      </c>
      <c r="C323" s="48">
        <v>35.02993343774471</v>
      </c>
    </row>
    <row r="324" spans="1:3">
      <c r="A324" s="47" t="s">
        <v>337</v>
      </c>
      <c r="B324" s="14">
        <v>1038.3499999999999</v>
      </c>
      <c r="C324" s="48">
        <v>42.79316758026625</v>
      </c>
    </row>
    <row r="325" spans="1:3">
      <c r="A325" s="47" t="s">
        <v>337</v>
      </c>
      <c r="B325" s="14">
        <v>1020.6625</v>
      </c>
      <c r="C325" s="48">
        <v>41.732635082223965</v>
      </c>
    </row>
    <row r="326" spans="1:3">
      <c r="A326" s="47" t="s">
        <v>337</v>
      </c>
      <c r="B326" s="14">
        <v>880.02600000000007</v>
      </c>
      <c r="C326" s="48">
        <v>43.019126859827722</v>
      </c>
    </row>
    <row r="327" spans="1:3">
      <c r="A327" s="47" t="s">
        <v>337</v>
      </c>
      <c r="B327" s="14">
        <v>1029.0075000000002</v>
      </c>
      <c r="C327" s="48">
        <v>32.439483675018984</v>
      </c>
    </row>
    <row r="328" spans="1:3">
      <c r="A328" s="47" t="s">
        <v>337</v>
      </c>
      <c r="B328" s="14">
        <v>1003.0224999999999</v>
      </c>
      <c r="C328" s="48">
        <v>41.158653093187155</v>
      </c>
    </row>
    <row r="329" spans="1:3">
      <c r="A329" s="47" t="s">
        <v>337</v>
      </c>
      <c r="B329" s="14">
        <v>833.9899999999999</v>
      </c>
      <c r="C329" s="48">
        <v>47.057237386269641</v>
      </c>
    </row>
    <row r="330" spans="1:3">
      <c r="A330" s="47" t="s">
        <v>337</v>
      </c>
      <c r="B330" s="14">
        <v>797.47749999999996</v>
      </c>
      <c r="C330" s="48">
        <v>26.361904761904761</v>
      </c>
    </row>
    <row r="331" spans="1:3">
      <c r="A331" s="47" t="s">
        <v>337</v>
      </c>
      <c r="B331" s="14">
        <v>916.0866666666667</v>
      </c>
      <c r="C331" s="48">
        <v>33.456800684345595</v>
      </c>
    </row>
    <row r="332" spans="1:3">
      <c r="A332" s="47" t="s">
        <v>337</v>
      </c>
      <c r="B332" s="14">
        <v>521.46499999999992</v>
      </c>
      <c r="C332" s="48">
        <v>0</v>
      </c>
    </row>
    <row r="333" spans="1:3">
      <c r="A333" s="47" t="s">
        <v>337</v>
      </c>
      <c r="B333" s="14">
        <v>792.11800000000005</v>
      </c>
      <c r="C333" s="48">
        <v>46.313632441760141</v>
      </c>
    </row>
    <row r="334" spans="1:3">
      <c r="A334" s="47" t="s">
        <v>337</v>
      </c>
      <c r="B334" s="14">
        <v>896.86800000000005</v>
      </c>
      <c r="C334" s="48">
        <v>71.807506053268767</v>
      </c>
    </row>
    <row r="335" spans="1:3">
      <c r="A335" s="47" t="s">
        <v>337</v>
      </c>
      <c r="B335" s="14">
        <v>0</v>
      </c>
      <c r="C335" s="48">
        <v>3.1061259706643658</v>
      </c>
    </row>
    <row r="336" spans="1:3">
      <c r="A336" s="47" t="s">
        <v>337</v>
      </c>
      <c r="B336" s="14">
        <v>0</v>
      </c>
      <c r="C336" s="48">
        <v>2.5716609589041091</v>
      </c>
    </row>
    <row r="337" spans="1:3">
      <c r="A337" s="47" t="s">
        <v>337</v>
      </c>
      <c r="B337" s="14">
        <v>0</v>
      </c>
      <c r="C337" s="48">
        <v>21.182853717026379</v>
      </c>
    </row>
    <row r="338" spans="1:3">
      <c r="A338" s="47" t="s">
        <v>337</v>
      </c>
      <c r="B338" s="14">
        <v>0</v>
      </c>
      <c r="C338" s="48">
        <v>2.7164909638554215</v>
      </c>
    </row>
    <row r="339" spans="1:3">
      <c r="A339" s="47" t="s">
        <v>337</v>
      </c>
      <c r="B339" s="14">
        <v>0</v>
      </c>
      <c r="C339" s="48">
        <v>0</v>
      </c>
    </row>
    <row r="340" spans="1:3">
      <c r="A340" s="47" t="s">
        <v>337</v>
      </c>
      <c r="B340" s="14">
        <v>775.49416666666673</v>
      </c>
      <c r="C340" s="48">
        <v>40.372302158273378</v>
      </c>
    </row>
    <row r="341" spans="1:3">
      <c r="A341" s="47" t="s">
        <v>337</v>
      </c>
      <c r="B341" s="14">
        <v>780.89166666666677</v>
      </c>
      <c r="C341" s="48">
        <v>44.952038369304553</v>
      </c>
    </row>
    <row r="342" spans="1:3">
      <c r="A342" s="47" t="s">
        <v>337</v>
      </c>
      <c r="B342" s="14">
        <v>704.2879999999999</v>
      </c>
      <c r="C342" s="48">
        <v>31.719346049046322</v>
      </c>
    </row>
    <row r="343" spans="1:3">
      <c r="A343" s="47" t="s">
        <v>337</v>
      </c>
      <c r="B343" s="14">
        <v>638.65000000000009</v>
      </c>
      <c r="C343" s="48">
        <v>21.077656675749321</v>
      </c>
    </row>
    <row r="344" spans="1:3">
      <c r="A344" s="47" t="s">
        <v>337</v>
      </c>
      <c r="B344" s="14">
        <v>721.18083333333334</v>
      </c>
      <c r="C344" s="48">
        <v>9.3045602605863191</v>
      </c>
    </row>
    <row r="345" spans="1:3">
      <c r="A345" s="47" t="s">
        <v>337</v>
      </c>
      <c r="B345" s="14">
        <v>1008.1033333333334</v>
      </c>
      <c r="C345" s="48">
        <v>26.189903846153847</v>
      </c>
    </row>
    <row r="346" spans="1:3">
      <c r="A346" s="47" t="s">
        <v>337</v>
      </c>
      <c r="B346" s="14">
        <v>880.72333333333336</v>
      </c>
      <c r="C346" s="48">
        <v>66.69268245341614</v>
      </c>
    </row>
    <row r="347" spans="1:3">
      <c r="A347" s="47" t="s">
        <v>337</v>
      </c>
      <c r="B347" s="14">
        <v>934.56909090909096</v>
      </c>
      <c r="C347" s="48">
        <v>92.979103915662648</v>
      </c>
    </row>
    <row r="348" spans="1:3">
      <c r="A348" s="47" t="s">
        <v>337</v>
      </c>
      <c r="B348" s="14">
        <v>900.63800000000015</v>
      </c>
      <c r="C348" s="48">
        <v>92.448795180722897</v>
      </c>
    </row>
    <row r="349" spans="1:3">
      <c r="A349" s="47" t="s">
        <v>337</v>
      </c>
      <c r="B349" s="14">
        <v>0</v>
      </c>
      <c r="C349" s="48">
        <v>0</v>
      </c>
    </row>
    <row r="350" spans="1:3">
      <c r="A350" s="47" t="s">
        <v>337</v>
      </c>
      <c r="B350" s="14">
        <v>910.6541666666667</v>
      </c>
      <c r="C350" s="48">
        <v>119.30217391304348</v>
      </c>
    </row>
    <row r="351" spans="1:3">
      <c r="A351" s="47" t="s">
        <v>337</v>
      </c>
      <c r="B351" s="14">
        <v>789.08333333333337</v>
      </c>
      <c r="C351" s="48">
        <v>41.123202054794518</v>
      </c>
    </row>
    <row r="352" spans="1:3">
      <c r="A352" s="47" t="s">
        <v>337</v>
      </c>
      <c r="B352" s="14">
        <v>918.77583333333314</v>
      </c>
      <c r="C352" s="48">
        <v>32.595820189274448</v>
      </c>
    </row>
    <row r="353" spans="1:3">
      <c r="A353" s="47" t="s">
        <v>337</v>
      </c>
      <c r="B353" s="14">
        <v>649.91</v>
      </c>
      <c r="C353" s="48">
        <v>8.5666095890410947</v>
      </c>
    </row>
    <row r="354" spans="1:3">
      <c r="A354" s="47" t="s">
        <v>337</v>
      </c>
      <c r="B354" s="14">
        <v>292.15181818181821</v>
      </c>
      <c r="C354" s="48">
        <v>0</v>
      </c>
    </row>
    <row r="355" spans="1:3">
      <c r="A355" s="47" t="s">
        <v>337</v>
      </c>
      <c r="B355" s="14">
        <v>1102.3258333333335</v>
      </c>
      <c r="C355" s="48">
        <v>112.94105263157896</v>
      </c>
    </row>
    <row r="356" spans="1:3">
      <c r="A356" s="47" t="s">
        <v>337</v>
      </c>
      <c r="B356" s="14">
        <v>1143.19</v>
      </c>
      <c r="C356" s="48">
        <v>142.32684210526315</v>
      </c>
    </row>
    <row r="357" spans="1:3">
      <c r="A357" s="47" t="s">
        <v>337</v>
      </c>
      <c r="B357" s="14">
        <v>780.38000000000011</v>
      </c>
      <c r="C357" s="48">
        <v>21.990022675736959</v>
      </c>
    </row>
    <row r="358" spans="1:3">
      <c r="A358" s="47" t="s">
        <v>337</v>
      </c>
      <c r="B358" s="14">
        <v>942.62166666666678</v>
      </c>
      <c r="C358" s="48">
        <v>86.192800453514735</v>
      </c>
    </row>
    <row r="359" spans="1:3">
      <c r="A359" s="47" t="s">
        <v>337</v>
      </c>
      <c r="B359" s="14">
        <v>844.05400000000009</v>
      </c>
      <c r="C359" s="48">
        <v>66.548947368421054</v>
      </c>
    </row>
    <row r="360" spans="1:3">
      <c r="A360" s="47" t="s">
        <v>337</v>
      </c>
      <c r="B360" s="14">
        <v>889.30333333333328</v>
      </c>
      <c r="C360" s="48">
        <v>71.075207860922148</v>
      </c>
    </row>
    <row r="361" spans="1:3">
      <c r="A361" s="47" t="s">
        <v>337</v>
      </c>
      <c r="B361" s="14">
        <v>1123.1866666666667</v>
      </c>
      <c r="C361" s="48">
        <v>141.61894736842106</v>
      </c>
    </row>
    <row r="362" spans="1:3">
      <c r="A362" s="47" t="s">
        <v>337</v>
      </c>
      <c r="B362" s="14">
        <v>725.09333333333336</v>
      </c>
      <c r="C362" s="48">
        <v>26.237929656274979</v>
      </c>
    </row>
    <row r="363" spans="1:3">
      <c r="A363" s="47" t="s">
        <v>330</v>
      </c>
      <c r="B363" s="14">
        <v>839.40399999999988</v>
      </c>
      <c r="C363" s="48">
        <v>7.9527027027027026</v>
      </c>
    </row>
    <row r="364" spans="1:3">
      <c r="A364" s="47" t="s">
        <v>337</v>
      </c>
      <c r="B364" s="14">
        <v>867.67124999999999</v>
      </c>
      <c r="C364" s="48">
        <v>38.49386861313868</v>
      </c>
    </row>
    <row r="365" spans="1:3">
      <c r="A365" s="47" t="s">
        <v>337</v>
      </c>
      <c r="B365" s="14">
        <v>821.48333333333335</v>
      </c>
      <c r="C365" s="48">
        <v>67.383852917665862</v>
      </c>
    </row>
    <row r="366" spans="1:3">
      <c r="A366" s="47" t="s">
        <v>337</v>
      </c>
      <c r="B366" s="14">
        <v>769.23272727272717</v>
      </c>
      <c r="C366" s="48">
        <v>73.123037612428462</v>
      </c>
    </row>
    <row r="367" spans="1:3">
      <c r="A367" s="47" t="s">
        <v>337</v>
      </c>
      <c r="B367" s="14">
        <v>937.29000000000019</v>
      </c>
      <c r="C367" s="48">
        <v>48.195789473684215</v>
      </c>
    </row>
    <row r="368" spans="1:3">
      <c r="A368" s="47" t="s">
        <v>337</v>
      </c>
      <c r="B368" s="14">
        <v>1104.7725</v>
      </c>
      <c r="C368" s="48">
        <v>54.522959183673471</v>
      </c>
    </row>
    <row r="369" spans="1:3">
      <c r="A369" s="47" t="s">
        <v>337</v>
      </c>
      <c r="B369" s="14">
        <v>790.91399999999999</v>
      </c>
      <c r="C369" s="48">
        <v>49.193365307753794</v>
      </c>
    </row>
    <row r="370" spans="1:3">
      <c r="A370" s="47" t="s">
        <v>337</v>
      </c>
      <c r="B370" s="14">
        <v>925.10600000000011</v>
      </c>
      <c r="C370" s="48">
        <v>38.30583941605839</v>
      </c>
    </row>
    <row r="371" spans="1:3">
      <c r="A371" s="47" t="s">
        <v>337</v>
      </c>
      <c r="B371" s="14">
        <v>813.8</v>
      </c>
      <c r="C371" s="48">
        <v>46.930855315747394</v>
      </c>
    </row>
    <row r="372" spans="1:3">
      <c r="A372" s="47" t="s">
        <v>337</v>
      </c>
      <c r="B372" s="14">
        <v>1171.6766666666665</v>
      </c>
      <c r="C372" s="48">
        <v>51.000564759036138</v>
      </c>
    </row>
    <row r="373" spans="1:3">
      <c r="A373" s="47" t="s">
        <v>337</v>
      </c>
      <c r="B373" s="14">
        <v>1154.2</v>
      </c>
      <c r="C373" s="48">
        <v>51.8172063253012</v>
      </c>
    </row>
    <row r="374" spans="1:3">
      <c r="A374" s="47" t="s">
        <v>337</v>
      </c>
      <c r="B374" s="14">
        <v>815.08999999999992</v>
      </c>
      <c r="C374" s="48">
        <v>13.541666666666666</v>
      </c>
    </row>
    <row r="375" spans="1:3">
      <c r="A375" s="47" t="s">
        <v>337</v>
      </c>
      <c r="B375" s="14">
        <v>857.51999999999987</v>
      </c>
      <c r="C375" s="48">
        <v>13.541666666666666</v>
      </c>
    </row>
    <row r="376" spans="1:3">
      <c r="A376" s="47" t="s">
        <v>337</v>
      </c>
      <c r="B376" s="14">
        <v>995.78500000000008</v>
      </c>
      <c r="C376" s="48">
        <v>14.958152173913046</v>
      </c>
    </row>
    <row r="377" spans="1:3">
      <c r="A377" s="47" t="s">
        <v>337</v>
      </c>
      <c r="B377" s="14">
        <v>824.09799999999996</v>
      </c>
      <c r="C377" s="48">
        <v>55.368055555555557</v>
      </c>
    </row>
    <row r="378" spans="1:3">
      <c r="A378" s="47" t="s">
        <v>337</v>
      </c>
      <c r="B378" s="14">
        <v>842.46500000000015</v>
      </c>
      <c r="C378" s="48">
        <v>116.29751712328768</v>
      </c>
    </row>
    <row r="379" spans="1:3">
      <c r="A379" s="47" t="s">
        <v>337</v>
      </c>
      <c r="B379" s="14">
        <v>684.34800000000007</v>
      </c>
      <c r="C379" s="48">
        <v>45.563351498637601</v>
      </c>
    </row>
    <row r="380" spans="1:3">
      <c r="A380" s="47" t="s">
        <v>337</v>
      </c>
      <c r="B380" s="14">
        <v>375.65999999999997</v>
      </c>
      <c r="C380" s="48">
        <v>10.37659742903457</v>
      </c>
    </row>
    <row r="381" spans="1:3">
      <c r="A381" s="47" t="s">
        <v>337</v>
      </c>
      <c r="B381" s="14">
        <v>784.56499999999994</v>
      </c>
      <c r="C381" s="48">
        <v>24.242021276595747</v>
      </c>
    </row>
    <row r="382" spans="1:3">
      <c r="A382" s="47" t="s">
        <v>337</v>
      </c>
      <c r="B382" s="14">
        <v>731.07999999999993</v>
      </c>
      <c r="C382" s="48">
        <v>38.981060606060609</v>
      </c>
    </row>
    <row r="383" spans="1:3">
      <c r="A383" s="47" t="s">
        <v>337</v>
      </c>
      <c r="B383" s="14">
        <v>826.8</v>
      </c>
      <c r="C383" s="48">
        <v>77.231691919191917</v>
      </c>
    </row>
    <row r="384" spans="1:3">
      <c r="A384" s="47" t="s">
        <v>337</v>
      </c>
      <c r="B384" s="14">
        <v>664.63499999999999</v>
      </c>
      <c r="C384" s="48">
        <v>34.434974747474747</v>
      </c>
    </row>
    <row r="385" spans="1:3">
      <c r="A385" s="47" t="s">
        <v>337</v>
      </c>
      <c r="B385" s="14">
        <v>796.73500000000001</v>
      </c>
      <c r="C385" s="48">
        <v>42.698232323232325</v>
      </c>
    </row>
    <row r="386" spans="1:3">
      <c r="A386" s="47" t="s">
        <v>337</v>
      </c>
      <c r="B386" s="14">
        <v>0</v>
      </c>
      <c r="C386" s="48">
        <v>3.6534772182254196</v>
      </c>
    </row>
    <row r="387" spans="1:3">
      <c r="A387" s="47" t="s">
        <v>337</v>
      </c>
      <c r="B387" s="14">
        <v>0</v>
      </c>
      <c r="C387" s="48">
        <v>5.0785371702637887</v>
      </c>
    </row>
    <row r="388" spans="1:3">
      <c r="A388" s="47" t="s">
        <v>337</v>
      </c>
      <c r="B388" s="14">
        <v>0</v>
      </c>
      <c r="C388" s="48">
        <v>5.0785371702637887</v>
      </c>
    </row>
    <row r="389" spans="1:3">
      <c r="A389" s="47" t="s">
        <v>337</v>
      </c>
      <c r="B389" s="14">
        <v>0</v>
      </c>
      <c r="C389" s="48">
        <v>8.9278557114228452</v>
      </c>
    </row>
    <row r="390" spans="1:3">
      <c r="A390" s="47" t="s">
        <v>337</v>
      </c>
      <c r="B390" s="14">
        <v>1124.4033333333334</v>
      </c>
      <c r="C390" s="48">
        <v>125.32724252491695</v>
      </c>
    </row>
    <row r="391" spans="1:3">
      <c r="A391" s="47" t="s">
        <v>337</v>
      </c>
      <c r="B391" s="14">
        <v>639.77800000000002</v>
      </c>
      <c r="C391" s="48">
        <v>0</v>
      </c>
    </row>
    <row r="392" spans="1:3">
      <c r="A392" s="47" t="s">
        <v>337</v>
      </c>
      <c r="B392" s="14">
        <v>1111.2933333333333</v>
      </c>
      <c r="C392" s="48">
        <v>53.082249674902464</v>
      </c>
    </row>
    <row r="393" spans="1:3">
      <c r="A393" s="47" t="s">
        <v>337</v>
      </c>
      <c r="B393" s="14">
        <v>1124.7225000000001</v>
      </c>
      <c r="C393" s="48">
        <v>64.943270481144339</v>
      </c>
    </row>
    <row r="394" spans="1:3">
      <c r="A394" s="47" t="s">
        <v>337</v>
      </c>
      <c r="B394" s="14">
        <v>626.4133333333333</v>
      </c>
      <c r="C394" s="48">
        <v>40.422595190380761</v>
      </c>
    </row>
    <row r="395" spans="1:3">
      <c r="A395" s="47" t="s">
        <v>337</v>
      </c>
      <c r="B395" s="14">
        <v>1261.2408333333335</v>
      </c>
      <c r="C395" s="48">
        <v>139.46181977764775</v>
      </c>
    </row>
    <row r="396" spans="1:3">
      <c r="A396" s="47" t="s">
        <v>337</v>
      </c>
      <c r="B396" s="14">
        <v>1132.3366666666668</v>
      </c>
      <c r="C396" s="48">
        <v>53.186639549436791</v>
      </c>
    </row>
    <row r="397" spans="1:3">
      <c r="A397" s="47" t="s">
        <v>337</v>
      </c>
      <c r="B397" s="14">
        <v>1016.8520000000001</v>
      </c>
      <c r="C397" s="48">
        <v>126.04341680129242</v>
      </c>
    </row>
    <row r="398" spans="1:3">
      <c r="A398" s="47" t="s">
        <v>337</v>
      </c>
      <c r="B398" s="14">
        <v>895.99666666666656</v>
      </c>
      <c r="C398" s="48">
        <v>13.795064377682403</v>
      </c>
    </row>
    <row r="399" spans="1:3">
      <c r="A399" s="47" t="s">
        <v>337</v>
      </c>
      <c r="B399" s="14">
        <v>1288.3533333333335</v>
      </c>
      <c r="C399" s="48">
        <v>36.530350438047556</v>
      </c>
    </row>
    <row r="400" spans="1:3">
      <c r="A400" s="47" t="s">
        <v>337</v>
      </c>
      <c r="B400" s="14">
        <v>839.57399999999996</v>
      </c>
      <c r="C400" s="48">
        <v>54.228540772532192</v>
      </c>
    </row>
    <row r="401" spans="1:3">
      <c r="A401" s="47" t="s">
        <v>337</v>
      </c>
      <c r="B401" s="14">
        <v>696.85399999999993</v>
      </c>
      <c r="C401" s="48">
        <v>58.231713426853709</v>
      </c>
    </row>
    <row r="402" spans="1:3">
      <c r="A402" s="47" t="s">
        <v>330</v>
      </c>
      <c r="B402" s="14">
        <v>931.21500000000003</v>
      </c>
      <c r="C402" s="48">
        <v>15.562260536398467</v>
      </c>
    </row>
    <row r="403" spans="1:3">
      <c r="A403" s="47" t="s">
        <v>330</v>
      </c>
      <c r="B403" s="14">
        <v>805.09999999999991</v>
      </c>
      <c r="C403" s="48">
        <v>0</v>
      </c>
    </row>
    <row r="404" spans="1:3">
      <c r="A404" s="47" t="s">
        <v>337</v>
      </c>
      <c r="B404" s="14">
        <v>1719.5883333333334</v>
      </c>
      <c r="C404" s="48">
        <v>128.50607142857143</v>
      </c>
    </row>
    <row r="405" spans="1:3">
      <c r="A405" s="47" t="s">
        <v>330</v>
      </c>
      <c r="B405" s="14">
        <v>1275.8866666666665</v>
      </c>
      <c r="C405" s="48">
        <v>19.088487972508592</v>
      </c>
    </row>
    <row r="406" spans="1:3">
      <c r="A406" s="47" t="s">
        <v>330</v>
      </c>
      <c r="B406" s="14">
        <v>974.26499999999987</v>
      </c>
      <c r="C406" s="48">
        <v>5.8891752577319583</v>
      </c>
    </row>
    <row r="407" spans="1:3">
      <c r="A407" s="47" t="s">
        <v>330</v>
      </c>
      <c r="B407" s="14">
        <v>961.97800000000007</v>
      </c>
      <c r="C407" s="48">
        <v>0</v>
      </c>
    </row>
    <row r="408" spans="1:3">
      <c r="A408" s="47" t="s">
        <v>330</v>
      </c>
      <c r="B408" s="14">
        <v>1354.65</v>
      </c>
      <c r="C408" s="48">
        <v>0</v>
      </c>
    </row>
    <row r="409" spans="1:3">
      <c r="A409" s="47" t="s">
        <v>330</v>
      </c>
      <c r="B409" s="14">
        <v>1270.9275</v>
      </c>
      <c r="C409" s="48">
        <v>0</v>
      </c>
    </row>
    <row r="410" spans="1:3">
      <c r="A410" s="47" t="s">
        <v>330</v>
      </c>
      <c r="B410" s="14">
        <v>1190.45</v>
      </c>
      <c r="C410" s="48">
        <v>0</v>
      </c>
    </row>
    <row r="411" spans="1:3">
      <c r="A411" s="47" t="s">
        <v>330</v>
      </c>
      <c r="B411" s="14">
        <v>1388.3999999999999</v>
      </c>
      <c r="C411" s="48">
        <v>0</v>
      </c>
    </row>
    <row r="412" spans="1:3">
      <c r="A412" s="47" t="s">
        <v>330</v>
      </c>
      <c r="B412" s="14">
        <v>1328.2619999999999</v>
      </c>
      <c r="C412" s="48">
        <v>6.8183770883054891</v>
      </c>
    </row>
    <row r="413" spans="1:3">
      <c r="A413" s="47" t="s">
        <v>330</v>
      </c>
      <c r="B413" s="14">
        <v>1329.0075000000002</v>
      </c>
      <c r="C413" s="48">
        <v>0</v>
      </c>
    </row>
    <row r="414" spans="1:3">
      <c r="A414" s="47" t="s">
        <v>330</v>
      </c>
      <c r="B414" s="14">
        <v>1068.45</v>
      </c>
      <c r="C414" s="48">
        <v>0</v>
      </c>
    </row>
    <row r="415" spans="1:3">
      <c r="A415" s="47" t="s">
        <v>330</v>
      </c>
      <c r="B415" s="14">
        <v>0</v>
      </c>
      <c r="C415" s="48">
        <v>0</v>
      </c>
    </row>
    <row r="416" spans="1:3">
      <c r="A416" s="47" t="s">
        <v>337</v>
      </c>
      <c r="B416" s="14">
        <v>0</v>
      </c>
      <c r="C416" s="48">
        <v>4.3821603927986903</v>
      </c>
    </row>
    <row r="417" spans="1:3">
      <c r="A417" s="47" t="s">
        <v>330</v>
      </c>
      <c r="B417" s="14">
        <v>0</v>
      </c>
      <c r="C417" s="48">
        <v>2.1326997112608277</v>
      </c>
    </row>
    <row r="418" spans="1:3">
      <c r="A418" s="47" t="s">
        <v>330</v>
      </c>
      <c r="B418" s="14">
        <v>0</v>
      </c>
      <c r="C418" s="48">
        <v>6.2871747211895919</v>
      </c>
    </row>
    <row r="419" spans="1:3">
      <c r="A419" s="47" t="s">
        <v>330</v>
      </c>
      <c r="B419" s="14">
        <v>0</v>
      </c>
      <c r="C419" s="48">
        <v>3.0128463476070531</v>
      </c>
    </row>
    <row r="420" spans="1:3">
      <c r="A420" s="47" t="s">
        <v>337</v>
      </c>
      <c r="B420" s="14">
        <v>2487.7100000000005</v>
      </c>
      <c r="C420" s="48">
        <v>73.208737864077676</v>
      </c>
    </row>
    <row r="421" spans="1:3">
      <c r="A421" s="47" t="s">
        <v>330</v>
      </c>
      <c r="B421" s="14">
        <v>1189.607777777778</v>
      </c>
      <c r="C421" s="48">
        <v>41.217483108108105</v>
      </c>
    </row>
    <row r="422" spans="1:3">
      <c r="A422" s="47" t="s">
        <v>330</v>
      </c>
      <c r="B422" s="14">
        <v>1237.1399999999999</v>
      </c>
      <c r="C422" s="48">
        <v>126.04264214046822</v>
      </c>
    </row>
    <row r="423" spans="1:3">
      <c r="A423" s="47" t="s">
        <v>330</v>
      </c>
      <c r="B423" s="14">
        <v>1160.7208333333335</v>
      </c>
      <c r="C423" s="48">
        <v>37.057894736842108</v>
      </c>
    </row>
    <row r="424" spans="1:3">
      <c r="A424" s="47" t="s">
        <v>330</v>
      </c>
      <c r="B424" s="14">
        <v>1368.4770000000001</v>
      </c>
      <c r="C424" s="48">
        <v>97.950835654596091</v>
      </c>
    </row>
    <row r="425" spans="1:3">
      <c r="A425" s="47" t="s">
        <v>330</v>
      </c>
      <c r="B425" s="14">
        <v>0</v>
      </c>
      <c r="C425" s="48">
        <v>4.141288782816229</v>
      </c>
    </row>
    <row r="426" spans="1:3">
      <c r="A426" s="47" t="s">
        <v>330</v>
      </c>
      <c r="B426" s="14">
        <v>1373.5671428571429</v>
      </c>
      <c r="C426" s="48">
        <v>58.828150572831419</v>
      </c>
    </row>
    <row r="427" spans="1:3">
      <c r="A427" s="47" t="s">
        <v>330</v>
      </c>
      <c r="B427" s="14">
        <v>1147.8512500000002</v>
      </c>
      <c r="C427" s="48">
        <v>36.647435897435898</v>
      </c>
    </row>
    <row r="428" spans="1:3">
      <c r="A428" s="47" t="s">
        <v>330</v>
      </c>
      <c r="B428" s="14">
        <v>1019.145</v>
      </c>
      <c r="C428" s="48">
        <v>28.340057636887611</v>
      </c>
    </row>
    <row r="429" spans="1:3">
      <c r="A429" s="47" t="s">
        <v>337</v>
      </c>
      <c r="B429" s="14">
        <v>1536.5528571428572</v>
      </c>
      <c r="C429" s="48">
        <v>72.707634598411289</v>
      </c>
    </row>
    <row r="430" spans="1:3">
      <c r="A430" s="47" t="s">
        <v>330</v>
      </c>
      <c r="B430" s="14">
        <v>0</v>
      </c>
      <c r="C430" s="48">
        <v>1.9262114537444934</v>
      </c>
    </row>
    <row r="431" spans="1:3">
      <c r="A431" s="47" t="s">
        <v>330</v>
      </c>
      <c r="B431" s="14">
        <v>1554.0916666666665</v>
      </c>
      <c r="C431" s="48">
        <v>124.50377833753149</v>
      </c>
    </row>
    <row r="432" spans="1:3">
      <c r="A432" s="47" t="s">
        <v>330</v>
      </c>
      <c r="B432" s="14">
        <v>1358.89</v>
      </c>
      <c r="C432" s="48">
        <v>61.527204030226706</v>
      </c>
    </row>
    <row r="433" spans="1:3">
      <c r="A433" s="47" t="s">
        <v>337</v>
      </c>
      <c r="B433" s="14">
        <v>1473.8775000000001</v>
      </c>
      <c r="C433" s="48">
        <v>0</v>
      </c>
    </row>
    <row r="434" spans="1:3">
      <c r="A434" s="47" t="s">
        <v>330</v>
      </c>
      <c r="B434" s="14">
        <v>1973.1866666666667</v>
      </c>
      <c r="C434" s="48">
        <v>38.598362720403024</v>
      </c>
    </row>
    <row r="435" spans="1:3">
      <c r="A435" s="47" t="s">
        <v>330</v>
      </c>
      <c r="B435" s="14">
        <v>1184.0700000000002</v>
      </c>
      <c r="C435" s="48">
        <v>50.911002785515322</v>
      </c>
    </row>
    <row r="436" spans="1:3">
      <c r="A436" s="47" t="s">
        <v>330</v>
      </c>
      <c r="B436" s="14">
        <v>2683.0499999999997</v>
      </c>
      <c r="C436" s="48">
        <v>46.377923627684964</v>
      </c>
    </row>
    <row r="437" spans="1:3">
      <c r="A437" s="47" t="s">
        <v>330</v>
      </c>
      <c r="B437" s="14">
        <v>1440.02</v>
      </c>
      <c r="C437" s="48">
        <v>59.67094017094017</v>
      </c>
    </row>
    <row r="438" spans="1:3">
      <c r="A438" s="47" t="s">
        <v>337</v>
      </c>
      <c r="B438" s="14">
        <v>1302.05</v>
      </c>
      <c r="C438" s="48">
        <v>59.999590834697216</v>
      </c>
    </row>
    <row r="439" spans="1:3">
      <c r="A439" s="47" t="s">
        <v>330</v>
      </c>
      <c r="B439" s="14">
        <v>0</v>
      </c>
      <c r="C439" s="48">
        <v>2.9893162393162398</v>
      </c>
    </row>
    <row r="440" spans="1:3">
      <c r="A440" s="47" t="s">
        <v>330</v>
      </c>
      <c r="B440" s="14">
        <v>0</v>
      </c>
      <c r="C440" s="48">
        <v>3.3858428805237315</v>
      </c>
    </row>
    <row r="441" spans="1:3">
      <c r="A441" s="47" t="s">
        <v>330</v>
      </c>
      <c r="B441" s="14">
        <v>1961.6154545454542</v>
      </c>
      <c r="C441" s="48">
        <v>48.394458858413635</v>
      </c>
    </row>
    <row r="442" spans="1:3">
      <c r="A442" s="47" t="s">
        <v>330</v>
      </c>
      <c r="B442" s="14">
        <v>1526.0524999999998</v>
      </c>
      <c r="C442" s="48">
        <v>25.254783693843592</v>
      </c>
    </row>
    <row r="443" spans="1:3">
      <c r="A443" s="47" t="s">
        <v>330</v>
      </c>
      <c r="B443" s="14">
        <v>1434.39</v>
      </c>
      <c r="C443" s="48">
        <v>0</v>
      </c>
    </row>
    <row r="444" spans="1:3">
      <c r="A444" s="47" t="s">
        <v>330</v>
      </c>
      <c r="B444" s="14">
        <v>1708.9649999999999</v>
      </c>
      <c r="C444" s="48">
        <v>0</v>
      </c>
    </row>
    <row r="445" spans="1:3">
      <c r="A445" s="47" t="s">
        <v>330</v>
      </c>
      <c r="B445" s="14">
        <v>1468.7566666666669</v>
      </c>
      <c r="C445" s="48">
        <v>13.742440374787053</v>
      </c>
    </row>
    <row r="446" spans="1:3">
      <c r="A446" s="47" t="s">
        <v>330</v>
      </c>
      <c r="B446" s="14">
        <v>1425.4183333333331</v>
      </c>
      <c r="C446" s="48">
        <v>1.9551746166950597</v>
      </c>
    </row>
    <row r="447" spans="1:3">
      <c r="A447" s="47" t="s">
        <v>330</v>
      </c>
      <c r="B447" s="14">
        <v>1544.6233333333332</v>
      </c>
      <c r="C447" s="48">
        <v>21.10409252669039</v>
      </c>
    </row>
    <row r="448" spans="1:3">
      <c r="A448" s="47" t="s">
        <v>330</v>
      </c>
      <c r="B448" s="14">
        <v>1405.7440000000001</v>
      </c>
      <c r="C448" s="48">
        <v>6.1519342762063225</v>
      </c>
    </row>
    <row r="449" spans="1:3">
      <c r="A449" s="47" t="s">
        <v>330</v>
      </c>
      <c r="B449" s="14">
        <v>1450.9216666666669</v>
      </c>
      <c r="C449" s="48">
        <v>17.315391459074732</v>
      </c>
    </row>
    <row r="450" spans="1:3">
      <c r="A450" s="47" t="s">
        <v>330</v>
      </c>
      <c r="B450" s="14">
        <v>1371.9199999999998</v>
      </c>
      <c r="C450" s="48">
        <v>8.9356094306049823</v>
      </c>
    </row>
    <row r="451" spans="1:3">
      <c r="A451" s="47" t="s">
        <v>330</v>
      </c>
      <c r="B451" s="14">
        <v>0</v>
      </c>
      <c r="C451" s="48">
        <v>0</v>
      </c>
    </row>
    <row r="452" spans="1:3">
      <c r="A452" s="47" t="s">
        <v>330</v>
      </c>
      <c r="B452" s="14">
        <v>0</v>
      </c>
      <c r="C452" s="48">
        <v>3.4925871015567083</v>
      </c>
    </row>
    <row r="453" spans="1:3">
      <c r="A453" s="47" t="s">
        <v>330</v>
      </c>
      <c r="B453" s="14">
        <v>0</v>
      </c>
      <c r="C453" s="48">
        <v>6.7244176372712143</v>
      </c>
    </row>
    <row r="454" spans="1:3">
      <c r="A454" s="47" t="s">
        <v>330</v>
      </c>
      <c r="B454" s="14">
        <v>0</v>
      </c>
      <c r="C454" s="48">
        <v>5.2933958499600955</v>
      </c>
    </row>
    <row r="455" spans="1:3">
      <c r="A455" s="47" t="s">
        <v>330</v>
      </c>
      <c r="B455" s="14">
        <v>0</v>
      </c>
      <c r="C455" s="48">
        <v>4.6718483816013627</v>
      </c>
    </row>
    <row r="456" spans="1:3">
      <c r="A456" s="47" t="s">
        <v>330</v>
      </c>
      <c r="B456" s="14">
        <v>1791.5599999999997</v>
      </c>
      <c r="C456" s="48">
        <v>7.5163043478260869</v>
      </c>
    </row>
    <row r="457" spans="1:3">
      <c r="A457" s="47" t="s">
        <v>330</v>
      </c>
      <c r="B457" s="14">
        <v>0</v>
      </c>
      <c r="C457" s="48">
        <v>2.7164750957854404</v>
      </c>
    </row>
    <row r="458" spans="1:3">
      <c r="A458" s="47" t="s">
        <v>330</v>
      </c>
      <c r="B458" s="14">
        <v>1524.9216666666664</v>
      </c>
      <c r="C458" s="48">
        <v>0</v>
      </c>
    </row>
    <row r="459" spans="1:3">
      <c r="A459" s="47" t="s">
        <v>330</v>
      </c>
      <c r="B459" s="14">
        <v>1646.5</v>
      </c>
      <c r="C459" s="48">
        <v>0</v>
      </c>
    </row>
    <row r="460" spans="1:3">
      <c r="A460" s="47" t="s">
        <v>330</v>
      </c>
      <c r="B460" s="14">
        <v>1513.4958333333334</v>
      </c>
      <c r="C460" s="48">
        <v>32.645351423487547</v>
      </c>
    </row>
    <row r="461" spans="1:3">
      <c r="A461" s="47" t="s">
        <v>330</v>
      </c>
      <c r="B461" s="14">
        <v>1698.2739999999999</v>
      </c>
      <c r="C461" s="48">
        <v>80.953065134099617</v>
      </c>
    </row>
    <row r="462" spans="1:3">
      <c r="A462" s="47" t="s">
        <v>330</v>
      </c>
      <c r="B462" s="14">
        <v>1970.8316666666669</v>
      </c>
      <c r="C462" s="48">
        <v>113.34068236233041</v>
      </c>
    </row>
    <row r="463" spans="1:3">
      <c r="A463" s="47" t="s">
        <v>330</v>
      </c>
      <c r="B463" s="14">
        <v>2296.3349999999996</v>
      </c>
      <c r="C463" s="48">
        <v>135.04805880135697</v>
      </c>
    </row>
    <row r="464" spans="1:3">
      <c r="A464" s="47" t="s">
        <v>330</v>
      </c>
      <c r="B464" s="14">
        <v>2302.0041666666671</v>
      </c>
      <c r="C464" s="48">
        <v>133.28703358208955</v>
      </c>
    </row>
    <row r="465" spans="1:3">
      <c r="A465" s="47" t="s">
        <v>330</v>
      </c>
      <c r="B465" s="14">
        <v>1550.07</v>
      </c>
      <c r="C465" s="48">
        <v>40.973478260869562</v>
      </c>
    </row>
    <row r="466" spans="1:3">
      <c r="A466" s="47" t="s">
        <v>330</v>
      </c>
      <c r="B466" s="14">
        <v>0</v>
      </c>
      <c r="C466" s="48">
        <v>0.96652173913043471</v>
      </c>
    </row>
    <row r="467" spans="1:3">
      <c r="A467" s="47" t="s">
        <v>330</v>
      </c>
      <c r="B467" s="14">
        <v>2055.6433333333334</v>
      </c>
      <c r="C467" s="48">
        <v>43.148786717752238</v>
      </c>
    </row>
    <row r="468" spans="1:3">
      <c r="A468" s="47" t="s">
        <v>330</v>
      </c>
      <c r="B468" s="14">
        <v>0</v>
      </c>
      <c r="C468" s="48">
        <v>2.2272545889864324</v>
      </c>
    </row>
    <row r="469" spans="1:3">
      <c r="A469" s="47" t="s">
        <v>330</v>
      </c>
      <c r="B469" s="14">
        <v>1656.2600000000002</v>
      </c>
      <c r="C469" s="48">
        <v>0</v>
      </c>
    </row>
    <row r="470" spans="1:3">
      <c r="A470" s="47" t="s">
        <v>330</v>
      </c>
      <c r="B470" s="14">
        <v>1372.4258333333335</v>
      </c>
      <c r="C470" s="48">
        <v>0</v>
      </c>
    </row>
    <row r="471" spans="1:3">
      <c r="A471" s="47" t="s">
        <v>330</v>
      </c>
      <c r="B471" s="14">
        <v>2290.0916666666667</v>
      </c>
      <c r="C471" s="48">
        <v>129.17175370501059</v>
      </c>
    </row>
    <row r="472" spans="1:3">
      <c r="A472" s="47" t="s">
        <v>330</v>
      </c>
      <c r="B472" s="14">
        <v>1234.6400000000001</v>
      </c>
      <c r="C472" s="48">
        <v>0</v>
      </c>
    </row>
    <row r="473" spans="1:3">
      <c r="A473" s="47" t="s">
        <v>330</v>
      </c>
      <c r="B473" s="14">
        <v>0</v>
      </c>
      <c r="C473" s="48">
        <v>3.492501764290755</v>
      </c>
    </row>
    <row r="474" spans="1:3">
      <c r="A474" s="47" t="s">
        <v>330</v>
      </c>
      <c r="B474" s="14">
        <v>2252.1066666666666</v>
      </c>
      <c r="C474" s="48">
        <v>0</v>
      </c>
    </row>
    <row r="475" spans="1:3">
      <c r="A475" s="47" t="s">
        <v>330</v>
      </c>
      <c r="B475" s="14">
        <v>2404.2058333333334</v>
      </c>
      <c r="C475" s="48">
        <v>0</v>
      </c>
    </row>
    <row r="476" spans="1:3">
      <c r="A476" s="47" t="s">
        <v>330</v>
      </c>
      <c r="B476" s="14">
        <v>3142.0658333333336</v>
      </c>
      <c r="C476" s="48">
        <v>130.00071002556092</v>
      </c>
    </row>
    <row r="477" spans="1:3">
      <c r="A477" s="47" t="s">
        <v>330</v>
      </c>
      <c r="B477" s="14">
        <v>2149.2066666666665</v>
      </c>
      <c r="C477" s="48">
        <v>0</v>
      </c>
    </row>
    <row r="478" spans="1:3">
      <c r="A478" s="47" t="s">
        <v>330</v>
      </c>
      <c r="B478" s="14">
        <v>1800.135</v>
      </c>
      <c r="C478" s="48">
        <v>0</v>
      </c>
    </row>
    <row r="479" spans="1:3">
      <c r="A479" s="47" t="s">
        <v>330</v>
      </c>
      <c r="B479" s="14">
        <v>2268.9833333333336</v>
      </c>
      <c r="C479" s="48">
        <v>0</v>
      </c>
    </row>
    <row r="480" spans="1:3">
      <c r="A480" s="47" t="s">
        <v>337</v>
      </c>
      <c r="B480" s="14">
        <v>726.36250000000007</v>
      </c>
      <c r="C480" s="48">
        <v>68.875</v>
      </c>
    </row>
    <row r="481" spans="1:3">
      <c r="A481" s="47" t="s">
        <v>337</v>
      </c>
      <c r="B481" s="14">
        <v>746.54916666666657</v>
      </c>
      <c r="C481" s="48">
        <v>66.416932270916334</v>
      </c>
    </row>
    <row r="482" spans="1:3">
      <c r="A482" s="47" t="s">
        <v>337</v>
      </c>
      <c r="B482" s="14">
        <v>720.4383333333335</v>
      </c>
      <c r="C482" s="48">
        <v>38.206292850146916</v>
      </c>
    </row>
    <row r="483" spans="1:3">
      <c r="A483" s="47" t="s">
        <v>337</v>
      </c>
      <c r="B483" s="14">
        <v>515.63250000000005</v>
      </c>
      <c r="C483" s="48">
        <v>10.599902056807053</v>
      </c>
    </row>
    <row r="484" spans="1:3">
      <c r="A484" s="47" t="s">
        <v>337</v>
      </c>
      <c r="B484" s="14">
        <v>571.26</v>
      </c>
      <c r="C484" s="48">
        <v>21.961557296767875</v>
      </c>
    </row>
    <row r="485" spans="1:3">
      <c r="A485" s="47" t="s">
        <v>337</v>
      </c>
      <c r="B485" s="14">
        <v>669</v>
      </c>
      <c r="C485" s="48">
        <v>0</v>
      </c>
    </row>
    <row r="486" spans="1:3">
      <c r="A486" s="47" t="s">
        <v>337</v>
      </c>
      <c r="B486" s="14">
        <v>755.41666666666663</v>
      </c>
      <c r="C486" s="48">
        <v>23.123670212765958</v>
      </c>
    </row>
    <row r="487" spans="1:3">
      <c r="A487" s="47" t="s">
        <v>337</v>
      </c>
      <c r="B487" s="14">
        <v>807.81400000000008</v>
      </c>
      <c r="C487" s="48">
        <v>60.819121447028422</v>
      </c>
    </row>
    <row r="488" spans="1:3">
      <c r="A488" s="47" t="s">
        <v>337</v>
      </c>
      <c r="B488" s="14">
        <v>582.16666666666663</v>
      </c>
      <c r="C488" s="48">
        <v>0</v>
      </c>
    </row>
    <row r="489" spans="1:3">
      <c r="A489" s="47" t="s">
        <v>337</v>
      </c>
      <c r="B489" s="14">
        <v>721.24</v>
      </c>
      <c r="C489" s="48">
        <v>21.321103238866396</v>
      </c>
    </row>
    <row r="490" spans="1:3">
      <c r="A490" s="47" t="s">
        <v>337</v>
      </c>
      <c r="B490" s="14">
        <v>820.01750000000004</v>
      </c>
      <c r="C490" s="48">
        <v>49.299873737373737</v>
      </c>
    </row>
    <row r="491" spans="1:3">
      <c r="A491" s="47" t="s">
        <v>337</v>
      </c>
      <c r="B491" s="14">
        <v>493.26333333333332</v>
      </c>
      <c r="C491" s="48">
        <v>12.542682926829269</v>
      </c>
    </row>
    <row r="492" spans="1:3">
      <c r="A492" s="47" t="s">
        <v>337</v>
      </c>
      <c r="B492" s="14">
        <v>0</v>
      </c>
      <c r="C492" s="48">
        <v>0</v>
      </c>
    </row>
    <row r="493" spans="1:3">
      <c r="A493" s="47" t="s">
        <v>337</v>
      </c>
      <c r="B493" s="14">
        <v>458.8</v>
      </c>
      <c r="C493" s="48">
        <v>5.5060975609756095</v>
      </c>
    </row>
    <row r="494" spans="1:3">
      <c r="A494" s="47" t="s">
        <v>337</v>
      </c>
      <c r="B494" s="14">
        <v>0</v>
      </c>
      <c r="C494" s="48">
        <v>0</v>
      </c>
    </row>
    <row r="495" spans="1:3">
      <c r="A495" s="47" t="s">
        <v>337</v>
      </c>
      <c r="B495" s="14">
        <v>315.14</v>
      </c>
      <c r="C495" s="48">
        <v>1.4220779220779223</v>
      </c>
    </row>
    <row r="496" spans="1:3">
      <c r="A496" s="47" t="s">
        <v>337</v>
      </c>
      <c r="B496" s="14">
        <v>766.69333333333327</v>
      </c>
      <c r="C496" s="48">
        <v>77.301033591731255</v>
      </c>
    </row>
    <row r="497" spans="1:3">
      <c r="A497" s="47" t="s">
        <v>337</v>
      </c>
      <c r="B497" s="14">
        <v>873.67333333333329</v>
      </c>
      <c r="C497" s="48">
        <v>85.862212529738315</v>
      </c>
    </row>
    <row r="498" spans="1:3">
      <c r="A498" s="47" t="s">
        <v>337</v>
      </c>
      <c r="B498" s="14">
        <v>795.91444444444448</v>
      </c>
      <c r="C498" s="48">
        <v>99.197028423772608</v>
      </c>
    </row>
    <row r="499" spans="1:3">
      <c r="A499" s="47" t="s">
        <v>337</v>
      </c>
      <c r="B499" s="14">
        <v>892.005</v>
      </c>
      <c r="C499" s="48">
        <v>0</v>
      </c>
    </row>
    <row r="500" spans="1:3">
      <c r="A500" s="47" t="s">
        <v>337</v>
      </c>
      <c r="B500" s="14">
        <v>755.41499999999996</v>
      </c>
      <c r="C500" s="48">
        <v>12.681690705128206</v>
      </c>
    </row>
    <row r="501" spans="1:3">
      <c r="A501" s="47" t="s">
        <v>337</v>
      </c>
      <c r="B501" s="14">
        <v>746.76666666666654</v>
      </c>
      <c r="C501" s="48">
        <v>93.283122822299646</v>
      </c>
    </row>
    <row r="502" spans="1:3">
      <c r="A502" s="47" t="s">
        <v>337</v>
      </c>
      <c r="B502" s="14">
        <v>0</v>
      </c>
      <c r="C502" s="48">
        <v>0</v>
      </c>
    </row>
    <row r="503" spans="1:3">
      <c r="A503" s="47" t="s">
        <v>337</v>
      </c>
      <c r="B503" s="14">
        <v>729.35749999999996</v>
      </c>
      <c r="C503" s="48">
        <v>29.538521634615389</v>
      </c>
    </row>
    <row r="504" spans="1:3">
      <c r="A504" s="47" t="s">
        <v>337</v>
      </c>
      <c r="B504" s="14">
        <v>983.93666666666661</v>
      </c>
      <c r="C504" s="48">
        <v>132.77317708333337</v>
      </c>
    </row>
    <row r="505" spans="1:3">
      <c r="A505" s="47" t="s">
        <v>337</v>
      </c>
      <c r="B505" s="14">
        <v>828.2883333333333</v>
      </c>
      <c r="C505" s="48">
        <v>9.6728539156626496</v>
      </c>
    </row>
    <row r="506" spans="1:3">
      <c r="A506" s="47" t="s">
        <v>337</v>
      </c>
      <c r="B506" s="14">
        <v>790.38416666666672</v>
      </c>
      <c r="C506" s="48">
        <v>46.400000000000006</v>
      </c>
    </row>
    <row r="507" spans="1:3">
      <c r="A507" s="47" t="s">
        <v>337</v>
      </c>
      <c r="B507" s="14">
        <v>697.40583333333336</v>
      </c>
      <c r="C507" s="48">
        <v>41.694096601073348</v>
      </c>
    </row>
    <row r="508" spans="1:3">
      <c r="A508" s="47" t="s">
        <v>337</v>
      </c>
      <c r="B508" s="14">
        <v>824.20166666666671</v>
      </c>
      <c r="C508" s="48">
        <v>68.726282051282055</v>
      </c>
    </row>
    <row r="509" spans="1:3">
      <c r="A509" s="47" t="s">
        <v>337</v>
      </c>
      <c r="B509" s="14">
        <v>763.5333333333333</v>
      </c>
      <c r="C509" s="48">
        <v>57.843729967948725</v>
      </c>
    </row>
    <row r="510" spans="1:3">
      <c r="A510" s="47" t="s">
        <v>337</v>
      </c>
      <c r="B510" s="14">
        <v>880.96333333333348</v>
      </c>
      <c r="C510" s="48">
        <v>101.50639022435898</v>
      </c>
    </row>
    <row r="511" spans="1:3">
      <c r="A511" s="47" t="s">
        <v>337</v>
      </c>
      <c r="B511" s="14">
        <v>801.6149999999999</v>
      </c>
      <c r="C511" s="48">
        <v>89.897676282051293</v>
      </c>
    </row>
    <row r="512" spans="1:3">
      <c r="A512" s="47" t="s">
        <v>337</v>
      </c>
      <c r="B512" s="14">
        <v>598.81833333333327</v>
      </c>
      <c r="C512" s="48">
        <v>37.426275992438562</v>
      </c>
    </row>
    <row r="513" spans="1:3">
      <c r="A513" s="47" t="s">
        <v>337</v>
      </c>
      <c r="B513" s="14">
        <v>626.54833333333329</v>
      </c>
      <c r="C513" s="48">
        <v>14.994318181818182</v>
      </c>
    </row>
    <row r="514" spans="1:3">
      <c r="A514" s="47" t="s">
        <v>337</v>
      </c>
      <c r="B514" s="14">
        <v>799.86166666666668</v>
      </c>
      <c r="C514" s="48">
        <v>88.629986933797923</v>
      </c>
    </row>
    <row r="515" spans="1:3">
      <c r="A515" s="47" t="s">
        <v>337</v>
      </c>
      <c r="B515" s="14">
        <v>750.64499999999998</v>
      </c>
      <c r="C515" s="48">
        <v>0</v>
      </c>
    </row>
    <row r="516" spans="1:3">
      <c r="A516" s="47" t="s">
        <v>337</v>
      </c>
      <c r="B516" s="14">
        <v>818.44500000000005</v>
      </c>
      <c r="C516" s="48">
        <v>35.739362980769236</v>
      </c>
    </row>
    <row r="517" spans="1:3">
      <c r="A517" s="47" t="s">
        <v>337</v>
      </c>
      <c r="B517" s="14">
        <v>916.64833333333343</v>
      </c>
      <c r="C517" s="48">
        <v>85.196213942307693</v>
      </c>
    </row>
    <row r="518" spans="1:3">
      <c r="A518" s="47" t="s">
        <v>337</v>
      </c>
      <c r="B518" s="14">
        <v>653.80375000000004</v>
      </c>
      <c r="C518" s="48">
        <v>20.187299679487182</v>
      </c>
    </row>
    <row r="519" spans="1:3">
      <c r="A519" s="47" t="s">
        <v>337</v>
      </c>
      <c r="B519" s="14">
        <v>823.06583333333322</v>
      </c>
      <c r="C519" s="48">
        <v>95.541556291390719</v>
      </c>
    </row>
    <row r="520" spans="1:3">
      <c r="A520" s="47" t="s">
        <v>337</v>
      </c>
      <c r="B520" s="14">
        <v>808.63000000000011</v>
      </c>
      <c r="C520" s="48">
        <v>4.364652317880795</v>
      </c>
    </row>
    <row r="521" spans="1:3">
      <c r="A521" s="47" t="s">
        <v>337</v>
      </c>
      <c r="B521" s="14">
        <v>739.54000000000008</v>
      </c>
      <c r="C521" s="48">
        <v>8.0042067307692299</v>
      </c>
    </row>
    <row r="522" spans="1:3">
      <c r="A522" s="47" t="s">
        <v>337</v>
      </c>
      <c r="B522" s="14">
        <v>746.95500000000004</v>
      </c>
      <c r="C522" s="48">
        <v>45.498978365384623</v>
      </c>
    </row>
    <row r="523" spans="1:3">
      <c r="A523" s="47" t="s">
        <v>337</v>
      </c>
      <c r="B523" s="14">
        <v>727.99749999999995</v>
      </c>
      <c r="C523" s="48">
        <v>40.148291925465841</v>
      </c>
    </row>
    <row r="524" spans="1:3">
      <c r="A524" s="47" t="s">
        <v>337</v>
      </c>
      <c r="B524" s="14">
        <v>0</v>
      </c>
      <c r="C524" s="48">
        <v>0</v>
      </c>
    </row>
    <row r="525" spans="1:3">
      <c r="A525" s="47" t="s">
        <v>337</v>
      </c>
      <c r="B525" s="14">
        <v>680.70999999999992</v>
      </c>
      <c r="C525" s="48">
        <v>29.616928807947019</v>
      </c>
    </row>
    <row r="526" spans="1:3">
      <c r="A526" s="47" t="s">
        <v>337</v>
      </c>
      <c r="B526" s="14">
        <v>0</v>
      </c>
      <c r="C526" s="48">
        <v>0</v>
      </c>
    </row>
    <row r="527" spans="1:3">
      <c r="A527" s="47" t="s">
        <v>337</v>
      </c>
      <c r="B527" s="14">
        <v>955.77777777777783</v>
      </c>
      <c r="C527" s="48">
        <v>115.24482615894041</v>
      </c>
    </row>
    <row r="528" spans="1:3">
      <c r="A528" s="47" t="s">
        <v>337</v>
      </c>
      <c r="B528" s="14">
        <v>663.63428571428562</v>
      </c>
      <c r="C528" s="48">
        <v>32.512626262626263</v>
      </c>
    </row>
    <row r="529" spans="1:3">
      <c r="A529" s="47" t="s">
        <v>337</v>
      </c>
      <c r="B529" s="14">
        <v>707.36818181818171</v>
      </c>
      <c r="C529" s="48">
        <v>68.419823232323225</v>
      </c>
    </row>
    <row r="530" spans="1:3">
      <c r="A530" s="47" t="s">
        <v>337</v>
      </c>
      <c r="B530" s="14">
        <v>665.14909090909089</v>
      </c>
      <c r="C530" s="48">
        <v>63.085858585858581</v>
      </c>
    </row>
    <row r="531" spans="1:3">
      <c r="A531" s="47" t="s">
        <v>337</v>
      </c>
      <c r="B531" s="14">
        <v>916.64111111111094</v>
      </c>
      <c r="C531" s="48">
        <v>87.035984848484858</v>
      </c>
    </row>
    <row r="532" spans="1:3">
      <c r="A532" s="47" t="s">
        <v>337</v>
      </c>
      <c r="B532" s="14">
        <v>736.48</v>
      </c>
      <c r="C532" s="48">
        <v>8.4635636057287282</v>
      </c>
    </row>
    <row r="533" spans="1:3">
      <c r="A533" s="47" t="s">
        <v>337</v>
      </c>
      <c r="B533" s="14">
        <v>567.13</v>
      </c>
      <c r="C533" s="48">
        <v>9.321132596685084</v>
      </c>
    </row>
    <row r="534" spans="1:3">
      <c r="A534" s="47" t="s">
        <v>337</v>
      </c>
      <c r="B534" s="14">
        <v>830.23666666666668</v>
      </c>
      <c r="C534" s="48">
        <v>81.949804113614093</v>
      </c>
    </row>
    <row r="535" spans="1:3">
      <c r="A535" s="47" t="s">
        <v>337</v>
      </c>
      <c r="B535" s="14">
        <v>978.4100000000002</v>
      </c>
      <c r="C535" s="48">
        <v>74.421283255086081</v>
      </c>
    </row>
    <row r="536" spans="1:3">
      <c r="A536" s="47" t="s">
        <v>337</v>
      </c>
      <c r="B536" s="14">
        <v>768.46999999999991</v>
      </c>
      <c r="C536" s="48">
        <v>34.566332752613242</v>
      </c>
    </row>
    <row r="537" spans="1:3">
      <c r="A537" s="47" t="s">
        <v>337</v>
      </c>
      <c r="B537" s="14">
        <v>715.84999999999991</v>
      </c>
      <c r="C537" s="48">
        <v>30.103513971210837</v>
      </c>
    </row>
    <row r="538" spans="1:3">
      <c r="A538" s="47" t="s">
        <v>337</v>
      </c>
      <c r="B538" s="14">
        <v>1001.5966666666667</v>
      </c>
      <c r="C538" s="48">
        <v>119.67244556113903</v>
      </c>
    </row>
    <row r="539" spans="1:3">
      <c r="A539" s="47" t="s">
        <v>337</v>
      </c>
      <c r="B539" s="14">
        <v>0</v>
      </c>
      <c r="C539" s="48">
        <v>0.15549542048293091</v>
      </c>
    </row>
    <row r="540" spans="1:3">
      <c r="A540" s="47" t="s">
        <v>337</v>
      </c>
      <c r="B540" s="14">
        <v>720.54666666666662</v>
      </c>
      <c r="C540" s="48">
        <v>8.4712732919254652</v>
      </c>
    </row>
    <row r="541" spans="1:3">
      <c r="A541" s="47" t="s">
        <v>337</v>
      </c>
      <c r="B541" s="14">
        <v>651.23400000000004</v>
      </c>
      <c r="C541" s="48">
        <v>62.256607824427476</v>
      </c>
    </row>
    <row r="542" spans="1:3">
      <c r="A542" s="47" t="s">
        <v>337</v>
      </c>
      <c r="B542" s="14">
        <v>793.43416666666678</v>
      </c>
      <c r="C542" s="48">
        <v>110.57771946564885</v>
      </c>
    </row>
    <row r="543" spans="1:3">
      <c r="A543" s="47" t="s">
        <v>337</v>
      </c>
      <c r="B543" s="14">
        <v>642.97333333333336</v>
      </c>
      <c r="C543" s="48">
        <v>20.448037466547724</v>
      </c>
    </row>
    <row r="544" spans="1:3">
      <c r="A544" s="47" t="s">
        <v>337</v>
      </c>
      <c r="B544" s="14">
        <v>640.65</v>
      </c>
      <c r="C544" s="48">
        <v>9.6524505183788882</v>
      </c>
    </row>
    <row r="545" spans="1:3">
      <c r="A545" s="47" t="s">
        <v>337</v>
      </c>
      <c r="B545" s="14">
        <v>855.94916666666666</v>
      </c>
      <c r="C545" s="48">
        <v>96.381060606060615</v>
      </c>
    </row>
    <row r="546" spans="1:3">
      <c r="A546" s="47" t="s">
        <v>337</v>
      </c>
      <c r="B546" s="14">
        <v>666.74666666666656</v>
      </c>
      <c r="C546" s="48">
        <v>18.318244485294116</v>
      </c>
    </row>
    <row r="547" spans="1:3">
      <c r="A547" s="47" t="s">
        <v>337</v>
      </c>
      <c r="B547" s="14">
        <v>836.03</v>
      </c>
      <c r="C547" s="48">
        <v>39.370859621451103</v>
      </c>
    </row>
    <row r="548" spans="1:3">
      <c r="A548" s="47" t="s">
        <v>337</v>
      </c>
      <c r="B548" s="14">
        <v>751.91500000000008</v>
      </c>
      <c r="C548" s="48">
        <v>34.323552389705888</v>
      </c>
    </row>
    <row r="549" spans="1:3">
      <c r="A549" s="47" t="s">
        <v>337</v>
      </c>
      <c r="B549" s="14">
        <v>616.96749999999997</v>
      </c>
      <c r="C549" s="48">
        <v>46.827767175572525</v>
      </c>
    </row>
    <row r="550" spans="1:3">
      <c r="A550" s="47" t="s">
        <v>337</v>
      </c>
      <c r="B550" s="14">
        <v>738.03</v>
      </c>
      <c r="C550" s="48">
        <v>2.9105438931297711</v>
      </c>
    </row>
    <row r="551" spans="1:3">
      <c r="A551" s="47" t="s">
        <v>337</v>
      </c>
      <c r="B551" s="14">
        <v>944.58416666666687</v>
      </c>
      <c r="C551" s="48">
        <v>37.564615384615387</v>
      </c>
    </row>
    <row r="552" spans="1:3">
      <c r="A552" s="47" t="s">
        <v>337</v>
      </c>
      <c r="B552" s="14">
        <v>0</v>
      </c>
      <c r="C552" s="48">
        <v>0</v>
      </c>
    </row>
    <row r="553" spans="1:3">
      <c r="A553" s="47" t="s">
        <v>337</v>
      </c>
      <c r="B553" s="14">
        <v>640.92000000000007</v>
      </c>
      <c r="C553" s="48">
        <v>0</v>
      </c>
    </row>
    <row r="554" spans="1:3">
      <c r="A554" s="47" t="s">
        <v>337</v>
      </c>
      <c r="B554" s="14">
        <v>0</v>
      </c>
      <c r="C554" s="48">
        <v>2.7004419191919196</v>
      </c>
    </row>
    <row r="555" spans="1:3">
      <c r="A555" s="47" t="s">
        <v>337</v>
      </c>
      <c r="B555" s="14">
        <v>796.00249999999994</v>
      </c>
      <c r="C555" s="48">
        <v>47.682692307692314</v>
      </c>
    </row>
    <row r="556" spans="1:3">
      <c r="A556" s="47" t="s">
        <v>337</v>
      </c>
      <c r="B556" s="14">
        <v>666.07499999999993</v>
      </c>
      <c r="C556" s="48">
        <v>0</v>
      </c>
    </row>
    <row r="557" spans="1:3">
      <c r="A557" s="47" t="s">
        <v>337</v>
      </c>
      <c r="B557" s="14">
        <v>743.94599999999991</v>
      </c>
      <c r="C557" s="48">
        <v>37.274611292962355</v>
      </c>
    </row>
    <row r="558" spans="1:3">
      <c r="A558" s="47" t="s">
        <v>337</v>
      </c>
      <c r="B558" s="14">
        <v>870.30000000000007</v>
      </c>
      <c r="C558" s="48">
        <v>11.882952029520295</v>
      </c>
    </row>
    <row r="559" spans="1:3">
      <c r="A559" s="47" t="s">
        <v>337</v>
      </c>
      <c r="B559" s="14">
        <v>1018.9966666666668</v>
      </c>
      <c r="C559" s="48">
        <v>40.73560975609756</v>
      </c>
    </row>
    <row r="560" spans="1:3">
      <c r="A560" s="47" t="s">
        <v>337</v>
      </c>
      <c r="B560" s="14">
        <v>1090.9974999999999</v>
      </c>
      <c r="C560" s="48">
        <v>66.447804878048785</v>
      </c>
    </row>
    <row r="561" spans="1:3">
      <c r="A561" s="47" t="s">
        <v>337</v>
      </c>
      <c r="B561" s="14">
        <v>722.51666666666654</v>
      </c>
      <c r="C561" s="48">
        <v>13.105175941080196</v>
      </c>
    </row>
    <row r="562" spans="1:3">
      <c r="A562" s="47" t="s">
        <v>337</v>
      </c>
      <c r="B562" s="14">
        <v>1083.9908333333333</v>
      </c>
      <c r="C562" s="48">
        <v>73.347804878048791</v>
      </c>
    </row>
    <row r="563" spans="1:3">
      <c r="A563" s="47" t="s">
        <v>337</v>
      </c>
      <c r="B563" s="14">
        <v>808.48166666666668</v>
      </c>
      <c r="C563" s="48">
        <v>86.859983633387898</v>
      </c>
    </row>
    <row r="564" spans="1:3">
      <c r="A564" s="47" t="s">
        <v>337</v>
      </c>
      <c r="B564" s="14">
        <v>738.04833333333329</v>
      </c>
      <c r="C564" s="48">
        <v>64.923488267148016</v>
      </c>
    </row>
    <row r="565" spans="1:3">
      <c r="A565" s="47" t="s">
        <v>337</v>
      </c>
      <c r="B565" s="14">
        <v>778.57916666666677</v>
      </c>
      <c r="C565" s="48">
        <v>101.3564238952537</v>
      </c>
    </row>
    <row r="566" spans="1:3">
      <c r="A566" s="47" t="s">
        <v>337</v>
      </c>
      <c r="B566" s="14">
        <v>600.08400000000006</v>
      </c>
      <c r="C566" s="48">
        <v>17.129760830324912</v>
      </c>
    </row>
    <row r="567" spans="1:3">
      <c r="A567" s="47" t="s">
        <v>337</v>
      </c>
      <c r="B567" s="14">
        <v>826.05083333333323</v>
      </c>
      <c r="C567" s="48">
        <v>79.448526936026937</v>
      </c>
    </row>
    <row r="568" spans="1:3">
      <c r="A568" s="47" t="s">
        <v>337</v>
      </c>
      <c r="B568" s="14">
        <v>659.46</v>
      </c>
      <c r="C568" s="48">
        <v>0</v>
      </c>
    </row>
    <row r="569" spans="1:3">
      <c r="A569" s="47" t="s">
        <v>337</v>
      </c>
      <c r="B569" s="14">
        <v>743.10400000000004</v>
      </c>
      <c r="C569" s="48">
        <v>33.92756622516557</v>
      </c>
    </row>
    <row r="570" spans="1:3">
      <c r="A570" s="47" t="s">
        <v>337</v>
      </c>
      <c r="B570" s="14">
        <v>635.39</v>
      </c>
      <c r="C570" s="48">
        <v>19.251893939393938</v>
      </c>
    </row>
    <row r="571" spans="1:3">
      <c r="A571" s="47" t="s">
        <v>337</v>
      </c>
      <c r="B571" s="14">
        <v>926.45</v>
      </c>
      <c r="C571" s="48">
        <v>15.985844947735192</v>
      </c>
    </row>
    <row r="572" spans="1:3">
      <c r="A572" s="47" t="s">
        <v>337</v>
      </c>
      <c r="B572" s="14">
        <v>731.47499999999991</v>
      </c>
      <c r="C572" s="48">
        <v>47.137626262626263</v>
      </c>
    </row>
    <row r="573" spans="1:3">
      <c r="A573" s="47" t="s">
        <v>337</v>
      </c>
      <c r="B573" s="14">
        <v>989.87800000000004</v>
      </c>
      <c r="C573" s="48">
        <v>48.297348484848484</v>
      </c>
    </row>
    <row r="574" spans="1:3">
      <c r="A574" s="47" t="s">
        <v>337</v>
      </c>
      <c r="B574" s="14">
        <v>727.22</v>
      </c>
      <c r="C574" s="48">
        <v>45.647009267059822</v>
      </c>
    </row>
    <row r="575" spans="1:3">
      <c r="A575" s="47" t="s">
        <v>337</v>
      </c>
      <c r="B575" s="14">
        <v>771.64499999999998</v>
      </c>
      <c r="C575" s="48">
        <v>55.089015151515156</v>
      </c>
    </row>
    <row r="576" spans="1:3">
      <c r="A576" s="47" t="s">
        <v>337</v>
      </c>
      <c r="B576" s="14">
        <v>1214</v>
      </c>
      <c r="C576" s="48">
        <v>115.16983695652175</v>
      </c>
    </row>
    <row r="577" spans="1:3">
      <c r="A577" s="47" t="s">
        <v>337</v>
      </c>
      <c r="B577" s="14">
        <v>926.45500000000004</v>
      </c>
      <c r="C577" s="48">
        <v>29.528593205574914</v>
      </c>
    </row>
    <row r="578" spans="1:3">
      <c r="A578" s="47" t="s">
        <v>337</v>
      </c>
      <c r="B578" s="14">
        <v>815.02</v>
      </c>
      <c r="C578" s="48">
        <v>11.238661858974361</v>
      </c>
    </row>
    <row r="579" spans="1:3">
      <c r="A579" s="47" t="s">
        <v>337</v>
      </c>
      <c r="B579" s="14">
        <v>890.5150000000001</v>
      </c>
      <c r="C579" s="48">
        <v>35.820652173913039</v>
      </c>
    </row>
    <row r="580" spans="1:3">
      <c r="A580" s="47" t="s">
        <v>337</v>
      </c>
      <c r="B580" s="14">
        <v>673.12750000000005</v>
      </c>
      <c r="C580" s="48">
        <v>19.966266556291391</v>
      </c>
    </row>
    <row r="581" spans="1:3">
      <c r="A581" s="47" t="s">
        <v>337</v>
      </c>
      <c r="B581" s="14">
        <v>979.13499999999999</v>
      </c>
      <c r="C581" s="48">
        <v>23.263321314102566</v>
      </c>
    </row>
    <row r="582" spans="1:3">
      <c r="A582" s="47" t="s">
        <v>337</v>
      </c>
      <c r="B582" s="14">
        <v>427.04666666666662</v>
      </c>
      <c r="C582" s="48">
        <v>0</v>
      </c>
    </row>
    <row r="583" spans="1:3">
      <c r="A583" s="47" t="s">
        <v>337</v>
      </c>
      <c r="B583" s="14">
        <v>538.22599999999989</v>
      </c>
      <c r="C583" s="48">
        <v>1.751192748091603</v>
      </c>
    </row>
    <row r="584" spans="1:3">
      <c r="A584" s="47" t="s">
        <v>337</v>
      </c>
      <c r="B584" s="14">
        <v>535.84</v>
      </c>
      <c r="C584" s="48">
        <v>4.8830139372822297</v>
      </c>
    </row>
    <row r="585" spans="1:3">
      <c r="A585" s="47" t="s">
        <v>337</v>
      </c>
      <c r="B585" s="14">
        <v>702.87</v>
      </c>
      <c r="C585" s="48">
        <v>19.792125317527521</v>
      </c>
    </row>
    <row r="586" spans="1:3">
      <c r="A586" s="47" t="s">
        <v>337</v>
      </c>
      <c r="B586" s="14">
        <v>441.7766666666667</v>
      </c>
      <c r="C586" s="48">
        <v>4.9121963562753033</v>
      </c>
    </row>
    <row r="587" spans="1:3">
      <c r="A587" s="47" t="s">
        <v>337</v>
      </c>
      <c r="B587" s="14">
        <v>706.75</v>
      </c>
      <c r="C587" s="48">
        <v>0</v>
      </c>
    </row>
    <row r="588" spans="1:3">
      <c r="A588" s="47" t="s">
        <v>337</v>
      </c>
      <c r="B588" s="14">
        <v>768.37</v>
      </c>
      <c r="C588" s="48">
        <v>0</v>
      </c>
    </row>
    <row r="589" spans="1:3">
      <c r="A589" s="47" t="s">
        <v>337</v>
      </c>
      <c r="B589" s="14">
        <v>653.86</v>
      </c>
      <c r="C589" s="48">
        <v>0</v>
      </c>
    </row>
    <row r="590" spans="1:3">
      <c r="A590" s="47" t="s">
        <v>337</v>
      </c>
      <c r="B590" s="14">
        <v>994.61999999999989</v>
      </c>
      <c r="C590" s="48">
        <v>14.220572916666667</v>
      </c>
    </row>
    <row r="591" spans="1:3">
      <c r="A591" s="47" t="s">
        <v>337</v>
      </c>
      <c r="B591" s="14">
        <v>1422.49</v>
      </c>
      <c r="C591" s="48">
        <v>33.652664262820515</v>
      </c>
    </row>
    <row r="592" spans="1:3">
      <c r="A592" s="47" t="s">
        <v>337</v>
      </c>
      <c r="B592" s="14">
        <v>930.18</v>
      </c>
      <c r="C592" s="48">
        <v>20.656109775641028</v>
      </c>
    </row>
    <row r="593" spans="1:3">
      <c r="A593" s="47" t="s">
        <v>337</v>
      </c>
      <c r="B593" s="14">
        <v>1228.6899999999998</v>
      </c>
      <c r="C593" s="48">
        <v>31.963153310104531</v>
      </c>
    </row>
    <row r="594" spans="1:3">
      <c r="A594" s="47" t="s">
        <v>337</v>
      </c>
      <c r="B594" s="14">
        <v>610.44200000000001</v>
      </c>
      <c r="C594" s="48">
        <v>17.508174386920981</v>
      </c>
    </row>
    <row r="595" spans="1:3">
      <c r="A595" s="47" t="s">
        <v>337</v>
      </c>
      <c r="B595" s="14">
        <v>738.13999999999987</v>
      </c>
      <c r="C595" s="48">
        <v>5.4572516025641029</v>
      </c>
    </row>
    <row r="596" spans="1:3">
      <c r="A596" s="47" t="s">
        <v>337</v>
      </c>
      <c r="B596" s="14">
        <v>1187.0600000000002</v>
      </c>
      <c r="C596" s="48">
        <v>27.652028145695361</v>
      </c>
    </row>
    <row r="597" spans="1:3">
      <c r="A597" s="47" t="s">
        <v>337</v>
      </c>
      <c r="B597" s="14">
        <v>784.99666666666656</v>
      </c>
      <c r="C597" s="48">
        <v>39.546874999999993</v>
      </c>
    </row>
    <row r="598" spans="1:3">
      <c r="A598" s="47" t="s">
        <v>337</v>
      </c>
      <c r="B598" s="14">
        <v>336.92</v>
      </c>
      <c r="C598" s="48">
        <v>0</v>
      </c>
    </row>
    <row r="599" spans="1:3">
      <c r="A599" s="47" t="s">
        <v>337</v>
      </c>
      <c r="B599" s="14">
        <v>591.03250000000003</v>
      </c>
      <c r="C599" s="48">
        <v>20.992127862595421</v>
      </c>
    </row>
    <row r="600" spans="1:3">
      <c r="A600" s="47" t="s">
        <v>337</v>
      </c>
      <c r="B600" s="14">
        <v>349.75000000000006</v>
      </c>
      <c r="C600" s="48">
        <v>0</v>
      </c>
    </row>
    <row r="601" spans="1:3">
      <c r="A601" s="47" t="s">
        <v>337</v>
      </c>
      <c r="B601" s="14">
        <v>614.8125</v>
      </c>
      <c r="C601" s="48">
        <v>13.463258164852256</v>
      </c>
    </row>
    <row r="602" spans="1:3">
      <c r="A602" s="47" t="s">
        <v>337</v>
      </c>
      <c r="B602" s="14">
        <v>530.18333333333328</v>
      </c>
      <c r="C602" s="48">
        <v>5.5096153846153841</v>
      </c>
    </row>
    <row r="603" spans="1:3">
      <c r="A603" s="47" t="s">
        <v>337</v>
      </c>
      <c r="B603" s="14">
        <v>420.68</v>
      </c>
      <c r="C603" s="48">
        <v>2.2578868302453681</v>
      </c>
    </row>
    <row r="604" spans="1:3">
      <c r="A604" s="47" t="s">
        <v>337</v>
      </c>
      <c r="B604" s="14">
        <v>665.91</v>
      </c>
      <c r="C604" s="48">
        <v>0</v>
      </c>
    </row>
    <row r="605" spans="1:3">
      <c r="A605" s="47" t="s">
        <v>337</v>
      </c>
      <c r="B605" s="14">
        <v>948.92000000000007</v>
      </c>
      <c r="C605" s="48">
        <v>26.317543227665706</v>
      </c>
    </row>
    <row r="606" spans="1:3">
      <c r="A606" s="47" t="s">
        <v>337</v>
      </c>
      <c r="B606" s="14">
        <v>725.88</v>
      </c>
      <c r="C606" s="48">
        <v>4.4435428176795577</v>
      </c>
    </row>
    <row r="607" spans="1:3">
      <c r="A607" s="47" t="s">
        <v>337</v>
      </c>
      <c r="B607" s="14">
        <v>820.51333333333332</v>
      </c>
      <c r="C607" s="48">
        <v>26.11750788643533</v>
      </c>
    </row>
    <row r="608" spans="1:3">
      <c r="A608" s="47" t="s">
        <v>337</v>
      </c>
      <c r="B608" s="14">
        <v>738.6</v>
      </c>
      <c r="C608" s="48">
        <v>44.44991289198606</v>
      </c>
    </row>
    <row r="609" spans="1:3">
      <c r="A609" s="47" t="s">
        <v>337</v>
      </c>
      <c r="B609" s="14">
        <v>782.45999999999992</v>
      </c>
      <c r="C609" s="48">
        <v>64.55113636363636</v>
      </c>
    </row>
    <row r="610" spans="1:3">
      <c r="A610" s="47" t="s">
        <v>337</v>
      </c>
      <c r="B610" s="14">
        <v>561.29999999999995</v>
      </c>
      <c r="C610" s="48">
        <v>20.915211397058826</v>
      </c>
    </row>
    <row r="611" spans="1:3">
      <c r="A611" s="47" t="s">
        <v>337</v>
      </c>
      <c r="B611" s="14">
        <v>905.245</v>
      </c>
      <c r="C611" s="48">
        <v>98.079684942716867</v>
      </c>
    </row>
    <row r="612" spans="1:3">
      <c r="A612" s="47" t="s">
        <v>337</v>
      </c>
      <c r="B612" s="14">
        <v>757.12333333333333</v>
      </c>
      <c r="C612" s="48">
        <v>48.146994773519168</v>
      </c>
    </row>
    <row r="613" spans="1:3">
      <c r="A613" s="47" t="s">
        <v>337</v>
      </c>
      <c r="B613" s="14">
        <v>708.77428571428572</v>
      </c>
      <c r="C613" s="48">
        <v>41.695736434108532</v>
      </c>
    </row>
    <row r="614" spans="1:3">
      <c r="A614" s="47" t="s">
        <v>337</v>
      </c>
      <c r="B614" s="14">
        <v>851.52</v>
      </c>
      <c r="C614" s="48">
        <v>31.214750409165305</v>
      </c>
    </row>
    <row r="615" spans="1:3">
      <c r="A615" s="47" t="s">
        <v>337</v>
      </c>
      <c r="B615" s="14">
        <v>453.29166666666669</v>
      </c>
      <c r="C615" s="48">
        <v>65.496359223300971</v>
      </c>
    </row>
    <row r="616" spans="1:3">
      <c r="A616" s="47" t="s">
        <v>337</v>
      </c>
      <c r="B616" s="14">
        <v>781.91</v>
      </c>
      <c r="C616" s="48">
        <v>20.527113970588236</v>
      </c>
    </row>
    <row r="617" spans="1:3">
      <c r="A617" s="47" t="s">
        <v>337</v>
      </c>
      <c r="B617" s="14">
        <v>710.65333333333331</v>
      </c>
      <c r="C617" s="48">
        <v>7.4288403614457827</v>
      </c>
    </row>
    <row r="618" spans="1:3">
      <c r="A618" s="47" t="s">
        <v>337</v>
      </c>
      <c r="B618" s="14">
        <v>1401.24</v>
      </c>
      <c r="C618" s="48">
        <v>18.619208087615839</v>
      </c>
    </row>
    <row r="619" spans="1:3">
      <c r="A619" s="47" t="s">
        <v>337</v>
      </c>
      <c r="B619" s="14">
        <v>914.31749999999988</v>
      </c>
      <c r="C619" s="48">
        <v>65.019102373887236</v>
      </c>
    </row>
    <row r="620" spans="1:3">
      <c r="A620" s="47" t="s">
        <v>337</v>
      </c>
      <c r="B620" s="14">
        <v>769.4224999999999</v>
      </c>
      <c r="C620" s="48">
        <v>13.671961325966848</v>
      </c>
    </row>
    <row r="621" spans="1:3">
      <c r="A621" s="47" t="s">
        <v>337</v>
      </c>
      <c r="B621" s="14">
        <v>0</v>
      </c>
      <c r="C621" s="48">
        <v>5.6889373513084855</v>
      </c>
    </row>
    <row r="622" spans="1:3">
      <c r="A622" s="47" t="s">
        <v>337</v>
      </c>
      <c r="B622" s="14">
        <v>0</v>
      </c>
      <c r="C622" s="48">
        <v>7.8877874702616975</v>
      </c>
    </row>
    <row r="623" spans="1:3">
      <c r="A623" s="47" t="s">
        <v>337</v>
      </c>
      <c r="B623" s="14">
        <v>0</v>
      </c>
      <c r="C623" s="48">
        <v>2.5298187022900764</v>
      </c>
    </row>
    <row r="624" spans="1:3">
      <c r="A624" s="47" t="s">
        <v>337</v>
      </c>
      <c r="B624" s="14">
        <v>0</v>
      </c>
      <c r="C624" s="48">
        <v>2.844171292624901</v>
      </c>
    </row>
    <row r="625" spans="1:3">
      <c r="A625" s="47" t="s">
        <v>337</v>
      </c>
      <c r="B625" s="14">
        <v>0</v>
      </c>
      <c r="C625" s="48">
        <v>3.8778747026169711</v>
      </c>
    </row>
    <row r="626" spans="1:3">
      <c r="A626" s="47" t="s">
        <v>337</v>
      </c>
      <c r="B626" s="14">
        <v>0</v>
      </c>
      <c r="C626" s="48">
        <v>0</v>
      </c>
    </row>
    <row r="627" spans="1:3">
      <c r="A627" s="47" t="s">
        <v>337</v>
      </c>
      <c r="B627" s="14">
        <v>542.51333333333332</v>
      </c>
      <c r="C627" s="48">
        <v>0</v>
      </c>
    </row>
    <row r="628" spans="1:3">
      <c r="A628" s="47" t="s">
        <v>337</v>
      </c>
      <c r="B628" s="14">
        <v>0</v>
      </c>
      <c r="C628" s="48">
        <v>0</v>
      </c>
    </row>
    <row r="629" spans="1:3">
      <c r="A629" s="47" t="s">
        <v>337</v>
      </c>
      <c r="B629" s="14">
        <v>0</v>
      </c>
      <c r="C629" s="48">
        <v>0</v>
      </c>
    </row>
    <row r="630" spans="1:3">
      <c r="A630" s="47" t="s">
        <v>337</v>
      </c>
      <c r="B630" s="14">
        <v>0</v>
      </c>
      <c r="C630" s="48">
        <v>0</v>
      </c>
    </row>
    <row r="631" spans="1:3">
      <c r="A631" s="47" t="s">
        <v>337</v>
      </c>
      <c r="B631" s="14">
        <v>0</v>
      </c>
      <c r="C631" s="48">
        <v>0</v>
      </c>
    </row>
    <row r="632" spans="1:3">
      <c r="A632" s="47" t="s">
        <v>337</v>
      </c>
      <c r="B632" s="14">
        <v>1116.855</v>
      </c>
      <c r="C632" s="48">
        <v>37.066992187499999</v>
      </c>
    </row>
    <row r="633" spans="1:3">
      <c r="A633" s="47" t="s">
        <v>337</v>
      </c>
      <c r="B633" s="14">
        <v>833.1936363636363</v>
      </c>
      <c r="C633" s="48">
        <v>110.55416666666666</v>
      </c>
    </row>
    <row r="634" spans="1:3">
      <c r="A634" s="47" t="s">
        <v>337</v>
      </c>
      <c r="B634" s="14">
        <v>741.29916666666668</v>
      </c>
      <c r="C634" s="48">
        <v>95.349953401677553</v>
      </c>
    </row>
    <row r="635" spans="1:3">
      <c r="A635" s="47" t="s">
        <v>337</v>
      </c>
      <c r="B635" s="14">
        <v>881.83</v>
      </c>
      <c r="C635" s="48">
        <v>27.674414062500002</v>
      </c>
    </row>
    <row r="636" spans="1:3">
      <c r="A636" s="47" t="s">
        <v>337</v>
      </c>
      <c r="B636" s="14">
        <v>1001.2183333333332</v>
      </c>
      <c r="C636" s="48">
        <v>128.5095</v>
      </c>
    </row>
    <row r="637" spans="1:3">
      <c r="A637" s="47" t="s">
        <v>337</v>
      </c>
      <c r="B637" s="14">
        <v>806.9</v>
      </c>
      <c r="C637" s="48">
        <v>18.960156250000001</v>
      </c>
    </row>
    <row r="638" spans="1:3">
      <c r="A638" s="47" t="s">
        <v>337</v>
      </c>
      <c r="B638" s="14">
        <v>1026.8516666666667</v>
      </c>
      <c r="C638" s="48">
        <v>105.05529225908373</v>
      </c>
    </row>
    <row r="639" spans="1:3">
      <c r="A639" s="47" t="s">
        <v>337</v>
      </c>
      <c r="B639" s="14">
        <v>765.08454545454549</v>
      </c>
      <c r="C639" s="48">
        <v>66.08172131147542</v>
      </c>
    </row>
    <row r="640" spans="1:3">
      <c r="A640" s="47" t="s">
        <v>337</v>
      </c>
      <c r="B640" s="14">
        <v>891.78499999999997</v>
      </c>
      <c r="C640" s="48">
        <v>86.950819672131161</v>
      </c>
    </row>
    <row r="641" spans="1:3">
      <c r="A641" s="47" t="s">
        <v>337</v>
      </c>
      <c r="B641" s="14">
        <v>921.83999999999992</v>
      </c>
      <c r="C641" s="48">
        <v>8.0103102906520043</v>
      </c>
    </row>
    <row r="642" spans="1:3">
      <c r="A642" s="47" t="s">
        <v>337</v>
      </c>
      <c r="B642" s="14">
        <v>446.99999999999994</v>
      </c>
      <c r="C642" s="48">
        <v>0</v>
      </c>
    </row>
    <row r="643" spans="1:3">
      <c r="A643" s="47" t="s">
        <v>337</v>
      </c>
      <c r="B643" s="14">
        <v>1022.4854545454544</v>
      </c>
      <c r="C643" s="48">
        <v>82.445681818181811</v>
      </c>
    </row>
    <row r="644" spans="1:3">
      <c r="A644" s="47" t="s">
        <v>337</v>
      </c>
      <c r="B644" s="14">
        <v>1121.5049999999999</v>
      </c>
      <c r="C644" s="48">
        <v>97.796850649350645</v>
      </c>
    </row>
    <row r="645" spans="1:3">
      <c r="A645" s="47" t="s">
        <v>337</v>
      </c>
      <c r="B645" s="14">
        <v>728.06166666666661</v>
      </c>
      <c r="C645" s="48">
        <v>28.464527559055117</v>
      </c>
    </row>
    <row r="646" spans="1:3">
      <c r="A646" s="47" t="s">
        <v>337</v>
      </c>
      <c r="B646" s="14">
        <v>1038.8566666666668</v>
      </c>
      <c r="C646" s="48">
        <v>94.577699999999993</v>
      </c>
    </row>
    <row r="647" spans="1:3">
      <c r="A647" s="47" t="s">
        <v>337</v>
      </c>
      <c r="B647" s="14">
        <v>378.73</v>
      </c>
      <c r="C647" s="48">
        <v>0</v>
      </c>
    </row>
    <row r="648" spans="1:3">
      <c r="A648" s="47" t="s">
        <v>337</v>
      </c>
      <c r="B648" s="14">
        <v>410.03</v>
      </c>
      <c r="C648" s="48">
        <v>0</v>
      </c>
    </row>
    <row r="649" spans="1:3">
      <c r="A649" s="47" t="s">
        <v>337</v>
      </c>
      <c r="B649" s="14">
        <v>1193.3766666666666</v>
      </c>
      <c r="C649" s="48">
        <v>97.362577160493828</v>
      </c>
    </row>
    <row r="650" spans="1:3">
      <c r="A650" s="47" t="s">
        <v>337</v>
      </c>
      <c r="B650" s="14">
        <v>966.58249999999998</v>
      </c>
      <c r="C650" s="48">
        <v>71.58359999999999</v>
      </c>
    </row>
    <row r="651" spans="1:3">
      <c r="A651" s="47" t="s">
        <v>337</v>
      </c>
      <c r="B651" s="14">
        <v>0</v>
      </c>
      <c r="C651" s="48">
        <v>0</v>
      </c>
    </row>
    <row r="652" spans="1:3">
      <c r="A652" s="47" t="s">
        <v>337</v>
      </c>
      <c r="B652" s="14">
        <v>514.17999999999995</v>
      </c>
      <c r="C652" s="48">
        <v>0</v>
      </c>
    </row>
    <row r="653" spans="1:3">
      <c r="A653" s="47" t="s">
        <v>337</v>
      </c>
      <c r="B653" s="14">
        <v>0</v>
      </c>
      <c r="C653" s="48">
        <v>0</v>
      </c>
    </row>
    <row r="654" spans="1:3">
      <c r="A654" s="47" t="s">
        <v>337</v>
      </c>
      <c r="B654" s="14">
        <v>882.755</v>
      </c>
      <c r="C654" s="48">
        <v>9.5332601351351354</v>
      </c>
    </row>
    <row r="655" spans="1:3">
      <c r="A655" s="47" t="s">
        <v>337</v>
      </c>
      <c r="B655" s="14">
        <v>962.18799999999987</v>
      </c>
      <c r="C655" s="48">
        <v>53.889733333333332</v>
      </c>
    </row>
    <row r="656" spans="1:3">
      <c r="A656" s="47" t="s">
        <v>337</v>
      </c>
      <c r="B656" s="14">
        <v>942.63416666666672</v>
      </c>
      <c r="C656" s="48">
        <v>46.355384615384615</v>
      </c>
    </row>
    <row r="657" spans="1:3">
      <c r="A657" s="47" t="s">
        <v>337</v>
      </c>
      <c r="B657" s="14">
        <v>0</v>
      </c>
      <c r="C657" s="48">
        <v>1.4351704545454544</v>
      </c>
    </row>
    <row r="658" spans="1:3">
      <c r="A658" s="47" t="s">
        <v>337</v>
      </c>
      <c r="B658" s="14">
        <v>869.23800000000006</v>
      </c>
      <c r="C658" s="48">
        <v>75.694869402985077</v>
      </c>
    </row>
    <row r="659" spans="1:3">
      <c r="A659" s="47" t="s">
        <v>337</v>
      </c>
      <c r="B659" s="14">
        <v>1003.4499999999999</v>
      </c>
      <c r="C659" s="48">
        <v>79.566333333333333</v>
      </c>
    </row>
    <row r="660" spans="1:3">
      <c r="A660" s="47" t="s">
        <v>337</v>
      </c>
      <c r="B660" s="14">
        <v>996.95249999999999</v>
      </c>
      <c r="C660" s="48">
        <v>73.022564935064921</v>
      </c>
    </row>
    <row r="661" spans="1:3">
      <c r="A661" s="47" t="s">
        <v>337</v>
      </c>
      <c r="B661" s="14">
        <v>1074.2591666666667</v>
      </c>
      <c r="C661" s="48">
        <v>88.07714285714286</v>
      </c>
    </row>
    <row r="662" spans="1:3">
      <c r="A662" s="47" t="s">
        <v>337</v>
      </c>
      <c r="B662" s="14">
        <v>973.46999999999991</v>
      </c>
      <c r="C662" s="48">
        <v>132.41692164179105</v>
      </c>
    </row>
    <row r="663" spans="1:3">
      <c r="A663" s="47" t="s">
        <v>337</v>
      </c>
      <c r="B663" s="14">
        <v>1053.4075</v>
      </c>
      <c r="C663" s="48">
        <v>73.687072784810127</v>
      </c>
    </row>
    <row r="664" spans="1:3">
      <c r="A664" s="47" t="s">
        <v>337</v>
      </c>
      <c r="B664" s="14">
        <v>993.25750000000005</v>
      </c>
      <c r="C664" s="48">
        <v>82.301999999999992</v>
      </c>
    </row>
    <row r="665" spans="1:3">
      <c r="A665" s="47" t="s">
        <v>337</v>
      </c>
      <c r="B665" s="14">
        <v>898.90499999999997</v>
      </c>
      <c r="C665" s="48">
        <v>3.9058166666666665</v>
      </c>
    </row>
    <row r="666" spans="1:3">
      <c r="A666" s="47" t="s">
        <v>337</v>
      </c>
      <c r="B666" s="14">
        <v>1019.4833333333332</v>
      </c>
      <c r="C666" s="48">
        <v>142.68703358208955</v>
      </c>
    </row>
    <row r="667" spans="1:3">
      <c r="A667" s="47" t="s">
        <v>337</v>
      </c>
      <c r="B667" s="14">
        <v>702.32500000000005</v>
      </c>
      <c r="C667" s="48">
        <v>23.747023809523807</v>
      </c>
    </row>
    <row r="668" spans="1:3">
      <c r="A668" s="47" t="s">
        <v>337</v>
      </c>
      <c r="B668" s="14">
        <v>836.29499999999996</v>
      </c>
      <c r="C668" s="48">
        <v>60.877868852459017</v>
      </c>
    </row>
    <row r="669" spans="1:3">
      <c r="A669" s="47" t="s">
        <v>337</v>
      </c>
      <c r="B669" s="14">
        <v>433.42999999999995</v>
      </c>
      <c r="C669" s="48">
        <v>0</v>
      </c>
    </row>
    <row r="670" spans="1:3">
      <c r="A670" s="47" t="s">
        <v>337</v>
      </c>
      <c r="B670" s="14">
        <v>0</v>
      </c>
      <c r="C670" s="48">
        <v>3</v>
      </c>
    </row>
    <row r="671" spans="1:3">
      <c r="A671" s="47" t="s">
        <v>337</v>
      </c>
      <c r="B671" s="14">
        <v>878.69166666666661</v>
      </c>
      <c r="C671" s="48">
        <v>68.28256227758007</v>
      </c>
    </row>
    <row r="672" spans="1:3">
      <c r="A672" s="47" t="s">
        <v>337</v>
      </c>
      <c r="B672" s="14">
        <v>0</v>
      </c>
      <c r="C672" s="48">
        <v>0</v>
      </c>
    </row>
    <row r="673" spans="1:3">
      <c r="A673" s="47" t="s">
        <v>337</v>
      </c>
      <c r="B673" s="14">
        <v>714.10571428571438</v>
      </c>
      <c r="C673" s="48">
        <v>18.946782178217823</v>
      </c>
    </row>
    <row r="674" spans="1:3">
      <c r="A674" s="47" t="s">
        <v>337</v>
      </c>
      <c r="B674" s="14">
        <v>638.33333333333337</v>
      </c>
      <c r="C674" s="48">
        <v>0</v>
      </c>
    </row>
    <row r="675" spans="1:3">
      <c r="A675" s="47" t="s">
        <v>337</v>
      </c>
      <c r="B675" s="14">
        <v>853.1158333333334</v>
      </c>
      <c r="C675" s="48">
        <v>20.834766763848396</v>
      </c>
    </row>
    <row r="676" spans="1:3">
      <c r="A676" s="47" t="s">
        <v>337</v>
      </c>
      <c r="B676" s="14">
        <v>1095.6908333333331</v>
      </c>
      <c r="C676" s="48">
        <v>37.679051507537686</v>
      </c>
    </row>
    <row r="677" spans="1:3">
      <c r="A677" s="47" t="s">
        <v>337</v>
      </c>
      <c r="B677" s="14">
        <v>901.36749999999995</v>
      </c>
      <c r="C677" s="48">
        <v>54.418859329446057</v>
      </c>
    </row>
    <row r="678" spans="1:3">
      <c r="A678" s="47" t="s">
        <v>337</v>
      </c>
      <c r="B678" s="14">
        <v>876.27888888888901</v>
      </c>
      <c r="C678" s="48">
        <v>60.733002832861189</v>
      </c>
    </row>
    <row r="679" spans="1:3">
      <c r="A679" s="47" t="s">
        <v>337</v>
      </c>
      <c r="B679" s="14">
        <v>943.59400000000005</v>
      </c>
      <c r="C679" s="48">
        <v>91.502124645892351</v>
      </c>
    </row>
    <row r="680" spans="1:3">
      <c r="A680" s="47" t="s">
        <v>337</v>
      </c>
      <c r="B680" s="14">
        <v>924.19833333333338</v>
      </c>
      <c r="C680" s="48">
        <v>104.29948979591836</v>
      </c>
    </row>
    <row r="681" spans="1:3">
      <c r="A681" s="47" t="s">
        <v>337</v>
      </c>
      <c r="B681" s="14">
        <v>945.88250000000005</v>
      </c>
      <c r="C681" s="48">
        <v>91.575878594249204</v>
      </c>
    </row>
    <row r="682" spans="1:3">
      <c r="A682" s="47" t="s">
        <v>337</v>
      </c>
      <c r="B682" s="14">
        <v>990.1866666666665</v>
      </c>
      <c r="C682" s="48">
        <v>62.440828402366868</v>
      </c>
    </row>
    <row r="683" spans="1:3">
      <c r="A683" s="47" t="s">
        <v>337</v>
      </c>
      <c r="B683" s="14">
        <v>587.53666666666663</v>
      </c>
      <c r="C683" s="48">
        <v>0</v>
      </c>
    </row>
    <row r="684" spans="1:3">
      <c r="A684" s="47" t="s">
        <v>337</v>
      </c>
      <c r="B684" s="14">
        <v>971.7266666666668</v>
      </c>
      <c r="C684" s="48">
        <v>33.781004901960785</v>
      </c>
    </row>
    <row r="685" spans="1:3">
      <c r="A685" s="47" t="s">
        <v>337</v>
      </c>
      <c r="B685" s="14">
        <v>1138.5550000000001</v>
      </c>
      <c r="C685" s="48">
        <v>50.088602941176475</v>
      </c>
    </row>
    <row r="686" spans="1:3">
      <c r="A686" s="47" t="s">
        <v>337</v>
      </c>
      <c r="B686" s="14">
        <v>1332.6758333333332</v>
      </c>
      <c r="C686" s="48">
        <v>110.49197010869565</v>
      </c>
    </row>
    <row r="687" spans="1:3">
      <c r="A687" s="47" t="s">
        <v>337</v>
      </c>
      <c r="B687" s="14">
        <v>0</v>
      </c>
      <c r="C687" s="48">
        <v>0</v>
      </c>
    </row>
    <row r="688" spans="1:3">
      <c r="A688" s="47" t="s">
        <v>337</v>
      </c>
      <c r="B688" s="14">
        <v>362.88</v>
      </c>
      <c r="C688" s="48">
        <v>0</v>
      </c>
    </row>
    <row r="689" spans="1:3">
      <c r="A689" s="47" t="s">
        <v>337</v>
      </c>
      <c r="B689" s="14">
        <v>938.0809999999999</v>
      </c>
      <c r="C689" s="48">
        <v>41.70558312655087</v>
      </c>
    </row>
    <row r="690" spans="1:3">
      <c r="A690" s="47" t="s">
        <v>337</v>
      </c>
      <c r="B690" s="14">
        <v>1101.7483333333334</v>
      </c>
      <c r="C690" s="48">
        <v>47.824754901960787</v>
      </c>
    </row>
    <row r="691" spans="1:3">
      <c r="A691" s="47" t="s">
        <v>337</v>
      </c>
      <c r="B691" s="14">
        <v>509.38</v>
      </c>
      <c r="C691" s="48">
        <v>0</v>
      </c>
    </row>
    <row r="692" spans="1:3">
      <c r="A692" s="47" t="s">
        <v>337</v>
      </c>
      <c r="B692" s="14">
        <v>814.10500000000002</v>
      </c>
      <c r="C692" s="48">
        <v>62.737758224942617</v>
      </c>
    </row>
    <row r="693" spans="1:3">
      <c r="A693" s="47" t="s">
        <v>337</v>
      </c>
      <c r="B693" s="14">
        <v>946.23</v>
      </c>
      <c r="C693" s="48">
        <v>40.624877450980392</v>
      </c>
    </row>
    <row r="694" spans="1:3">
      <c r="A694" s="47" t="s">
        <v>337</v>
      </c>
      <c r="B694" s="14">
        <v>944.19416666666666</v>
      </c>
      <c r="C694" s="48">
        <v>93.172032693674481</v>
      </c>
    </row>
    <row r="695" spans="1:3">
      <c r="A695" s="47" t="s">
        <v>337</v>
      </c>
      <c r="B695" s="14">
        <v>785.69</v>
      </c>
      <c r="C695" s="48">
        <v>10.170714285714284</v>
      </c>
    </row>
    <row r="696" spans="1:3">
      <c r="A696" s="47" t="s">
        <v>337</v>
      </c>
      <c r="B696" s="14">
        <v>1168.3741666666665</v>
      </c>
      <c r="C696" s="48">
        <v>46.678646441073518</v>
      </c>
    </row>
    <row r="697" spans="1:3">
      <c r="A697" s="47" t="s">
        <v>337</v>
      </c>
      <c r="B697" s="14">
        <v>974.88</v>
      </c>
      <c r="C697" s="48">
        <v>72.33968646864686</v>
      </c>
    </row>
    <row r="698" spans="1:3">
      <c r="A698" s="47" t="s">
        <v>337</v>
      </c>
      <c r="B698" s="14">
        <v>1239.365</v>
      </c>
      <c r="C698" s="48">
        <v>80.481055240793197</v>
      </c>
    </row>
    <row r="699" spans="1:3">
      <c r="A699" s="47" t="s">
        <v>337</v>
      </c>
      <c r="B699" s="14">
        <v>1167.4899999999998</v>
      </c>
      <c r="C699" s="48">
        <v>51.504072237960337</v>
      </c>
    </row>
    <row r="700" spans="1:3">
      <c r="A700" s="47" t="s">
        <v>337</v>
      </c>
      <c r="B700" s="14">
        <v>825.99400000000003</v>
      </c>
      <c r="C700" s="48">
        <v>65.523413312693492</v>
      </c>
    </row>
    <row r="701" spans="1:3">
      <c r="A701" s="47" t="s">
        <v>337</v>
      </c>
      <c r="B701" s="14">
        <v>865.00250000000005</v>
      </c>
      <c r="C701" s="48">
        <v>46.239386792452827</v>
      </c>
    </row>
    <row r="702" spans="1:3">
      <c r="A702" s="47" t="s">
        <v>337</v>
      </c>
      <c r="B702" s="14">
        <v>570.20333333333326</v>
      </c>
      <c r="C702" s="48">
        <v>0.92469879518072284</v>
      </c>
    </row>
    <row r="703" spans="1:3">
      <c r="A703" s="47" t="s">
        <v>337</v>
      </c>
      <c r="B703" s="14">
        <v>959.21399999999994</v>
      </c>
      <c r="C703" s="48">
        <v>87.117469879518069</v>
      </c>
    </row>
    <row r="704" spans="1:3">
      <c r="A704" s="47" t="s">
        <v>337</v>
      </c>
      <c r="B704" s="14">
        <v>921.11500000000012</v>
      </c>
      <c r="C704" s="48">
        <v>0.86224489795918358</v>
      </c>
    </row>
    <row r="705" spans="1:3">
      <c r="A705" s="47" t="s">
        <v>337</v>
      </c>
      <c r="B705" s="14">
        <v>878.548</v>
      </c>
      <c r="C705" s="48">
        <v>58.169100236779791</v>
      </c>
    </row>
    <row r="706" spans="1:3">
      <c r="A706" s="47" t="s">
        <v>337</v>
      </c>
      <c r="B706" s="14">
        <v>877.80200000000002</v>
      </c>
      <c r="C706" s="48">
        <v>66.984337349397592</v>
      </c>
    </row>
    <row r="707" spans="1:3">
      <c r="A707" s="47" t="s">
        <v>337</v>
      </c>
      <c r="B707" s="14">
        <v>699.07249999999999</v>
      </c>
      <c r="C707" s="48">
        <v>30.645420792079207</v>
      </c>
    </row>
    <row r="708" spans="1:3">
      <c r="A708" s="47" t="s">
        <v>337</v>
      </c>
      <c r="B708" s="14">
        <v>865.89</v>
      </c>
      <c r="C708" s="48">
        <v>82.236438679245282</v>
      </c>
    </row>
    <row r="709" spans="1:3">
      <c r="A709" s="47" t="s">
        <v>337</v>
      </c>
      <c r="B709" s="14">
        <v>830.14399999999989</v>
      </c>
      <c r="C709" s="48">
        <v>71.514740566037744</v>
      </c>
    </row>
    <row r="710" spans="1:3">
      <c r="A710" s="47" t="s">
        <v>337</v>
      </c>
      <c r="B710" s="14">
        <v>838.12333333333333</v>
      </c>
      <c r="C710" s="48">
        <v>11.479992917847024</v>
      </c>
    </row>
    <row r="711" spans="1:3">
      <c r="A711" s="47" t="s">
        <v>337</v>
      </c>
      <c r="B711" s="14">
        <v>1513.11</v>
      </c>
      <c r="C711" s="48">
        <v>21.816037735849054</v>
      </c>
    </row>
    <row r="712" spans="1:3">
      <c r="A712" s="47" t="s">
        <v>337</v>
      </c>
      <c r="B712" s="14">
        <v>0</v>
      </c>
      <c r="C712" s="48">
        <v>7.513879003558718</v>
      </c>
    </row>
    <row r="713" spans="1:3">
      <c r="A713" s="47" t="s">
        <v>337</v>
      </c>
      <c r="B713" s="14">
        <v>0</v>
      </c>
      <c r="C713" s="48">
        <v>2.5439297124600637</v>
      </c>
    </row>
    <row r="714" spans="1:3">
      <c r="A714" s="47" t="s">
        <v>337</v>
      </c>
      <c r="B714" s="14">
        <v>0</v>
      </c>
      <c r="C714" s="48">
        <v>10.67135231316726</v>
      </c>
    </row>
    <row r="715" spans="1:3">
      <c r="A715" s="47" t="s">
        <v>337</v>
      </c>
      <c r="B715" s="14">
        <v>0</v>
      </c>
      <c r="C715" s="48">
        <v>3.7724199288256228</v>
      </c>
    </row>
    <row r="716" spans="1:3">
      <c r="A716" s="47" t="s">
        <v>337</v>
      </c>
      <c r="B716" s="14">
        <v>0</v>
      </c>
      <c r="C716" s="48">
        <v>4.748754448398576</v>
      </c>
    </row>
    <row r="717" spans="1:3">
      <c r="A717" s="47" t="s">
        <v>337</v>
      </c>
      <c r="B717" s="14">
        <v>1035.8616666666667</v>
      </c>
      <c r="C717" s="48">
        <v>86.09777706185568</v>
      </c>
    </row>
    <row r="718" spans="1:3">
      <c r="A718" s="47" t="s">
        <v>337</v>
      </c>
      <c r="B718" s="14">
        <v>1207.0008333333335</v>
      </c>
      <c r="C718" s="48">
        <v>63.595896656534947</v>
      </c>
    </row>
    <row r="719" spans="1:3">
      <c r="A719" s="47" t="s">
        <v>337</v>
      </c>
      <c r="B719" s="14">
        <v>1100.4291666666666</v>
      </c>
      <c r="C719" s="48">
        <v>40.044528875379939</v>
      </c>
    </row>
    <row r="720" spans="1:3">
      <c r="A720" s="47" t="s">
        <v>337</v>
      </c>
      <c r="B720" s="14">
        <v>1276.1724999999999</v>
      </c>
      <c r="C720" s="48">
        <v>140.27220956719816</v>
      </c>
    </row>
    <row r="721" spans="1:3">
      <c r="A721" s="47" t="s">
        <v>337</v>
      </c>
      <c r="B721" s="14">
        <v>1247.8979999999999</v>
      </c>
      <c r="C721" s="48">
        <v>71.173170731707316</v>
      </c>
    </row>
    <row r="722" spans="1:3">
      <c r="A722" s="47" t="s">
        <v>337</v>
      </c>
      <c r="B722" s="14">
        <v>1185.0900000000001</v>
      </c>
      <c r="C722" s="48">
        <v>63.229342105263157</v>
      </c>
    </row>
    <row r="723" spans="1:3">
      <c r="A723" s="47" t="s">
        <v>337</v>
      </c>
      <c r="B723" s="14">
        <v>1454.0491666666667</v>
      </c>
      <c r="C723" s="48">
        <v>126.09502427184466</v>
      </c>
    </row>
    <row r="724" spans="1:3">
      <c r="A724" s="47" t="s">
        <v>337</v>
      </c>
      <c r="B724" s="14">
        <v>266.90999999999997</v>
      </c>
      <c r="C724" s="48">
        <v>15.693495849532415</v>
      </c>
    </row>
    <row r="725" spans="1:3">
      <c r="A725" s="47" t="s">
        <v>337</v>
      </c>
      <c r="B725" s="14">
        <v>639.1633333333333</v>
      </c>
      <c r="C725" s="48">
        <v>0.54809688581314886</v>
      </c>
    </row>
    <row r="726" spans="1:3">
      <c r="A726" s="47" t="s">
        <v>337</v>
      </c>
      <c r="B726" s="14">
        <v>1573.6499999999999</v>
      </c>
      <c r="C726" s="48">
        <v>44.174796747967477</v>
      </c>
    </row>
    <row r="727" spans="1:3">
      <c r="A727" s="47" t="s">
        <v>337</v>
      </c>
      <c r="B727" s="14">
        <v>842.97428571428566</v>
      </c>
      <c r="C727" s="48">
        <v>57.68564013840831</v>
      </c>
    </row>
    <row r="728" spans="1:3">
      <c r="A728" s="47" t="s">
        <v>330</v>
      </c>
      <c r="B728" s="14">
        <v>910.54</v>
      </c>
      <c r="C728" s="48">
        <v>7.162801484230056</v>
      </c>
    </row>
    <row r="729" spans="1:3">
      <c r="A729" s="47" t="s">
        <v>330</v>
      </c>
      <c r="B729" s="14">
        <v>1171.9966666666667</v>
      </c>
      <c r="C729" s="48">
        <v>64.535541195476569</v>
      </c>
    </row>
    <row r="730" spans="1:3">
      <c r="A730" s="47" t="s">
        <v>330</v>
      </c>
      <c r="B730" s="14">
        <v>721.15333333333319</v>
      </c>
      <c r="C730" s="48">
        <v>0.15998821449616973</v>
      </c>
    </row>
    <row r="731" spans="1:3">
      <c r="A731" s="47" t="s">
        <v>330</v>
      </c>
      <c r="B731" s="14">
        <v>1138.742</v>
      </c>
      <c r="C731" s="48">
        <v>8.0767946577629388</v>
      </c>
    </row>
    <row r="732" spans="1:3">
      <c r="A732" s="47" t="s">
        <v>330</v>
      </c>
      <c r="B732" s="14">
        <v>1079.9849999999999</v>
      </c>
      <c r="C732" s="48">
        <v>18.873305833824396</v>
      </c>
    </row>
    <row r="733" spans="1:3">
      <c r="A733" s="47" t="s">
        <v>330</v>
      </c>
      <c r="B733" s="14">
        <v>0</v>
      </c>
      <c r="C733" s="48">
        <v>2.9240710823909533</v>
      </c>
    </row>
    <row r="734" spans="1:3">
      <c r="A734" s="47" t="s">
        <v>330</v>
      </c>
      <c r="B734" s="14">
        <v>0</v>
      </c>
      <c r="C734" s="48">
        <v>5.1264135702746367</v>
      </c>
    </row>
    <row r="735" spans="1:3">
      <c r="A735" s="47" t="s">
        <v>330</v>
      </c>
      <c r="B735" s="14">
        <v>0</v>
      </c>
      <c r="C735" s="48">
        <v>1.9551696284329561</v>
      </c>
    </row>
    <row r="736" spans="1:3">
      <c r="A736" s="47" t="s">
        <v>330</v>
      </c>
      <c r="B736" s="14">
        <v>910.79818181818166</v>
      </c>
      <c r="C736" s="48">
        <v>0</v>
      </c>
    </row>
    <row r="737" spans="1:3">
      <c r="A737" s="47" t="s">
        <v>330</v>
      </c>
      <c r="B737" s="14">
        <v>1331.25</v>
      </c>
      <c r="C737" s="48">
        <v>0</v>
      </c>
    </row>
    <row r="738" spans="1:3">
      <c r="A738" s="47" t="s">
        <v>330</v>
      </c>
      <c r="B738" s="14">
        <v>1223.8158333333333</v>
      </c>
      <c r="C738" s="48">
        <v>0</v>
      </c>
    </row>
    <row r="739" spans="1:3">
      <c r="A739" s="47" t="s">
        <v>330</v>
      </c>
      <c r="B739" s="14">
        <v>1212.9166666666667</v>
      </c>
      <c r="C739" s="48">
        <v>0</v>
      </c>
    </row>
    <row r="740" spans="1:3">
      <c r="A740" s="47" t="s">
        <v>330</v>
      </c>
      <c r="B740" s="14">
        <v>1374.0641666666668</v>
      </c>
      <c r="C740" s="48">
        <v>0</v>
      </c>
    </row>
    <row r="741" spans="1:3">
      <c r="A741" s="47" t="s">
        <v>330</v>
      </c>
      <c r="B741" s="14">
        <v>1324.9999999999998</v>
      </c>
      <c r="C741" s="48">
        <v>0</v>
      </c>
    </row>
    <row r="742" spans="1:3">
      <c r="A742" s="47" t="s">
        <v>330</v>
      </c>
      <c r="B742" s="14">
        <v>1302.9166666666667</v>
      </c>
      <c r="C742" s="48">
        <v>0</v>
      </c>
    </row>
    <row r="743" spans="1:3">
      <c r="A743" s="47" t="s">
        <v>330</v>
      </c>
      <c r="B743" s="14">
        <v>0</v>
      </c>
      <c r="C743" s="48">
        <v>0</v>
      </c>
    </row>
    <row r="744" spans="1:3">
      <c r="A744" s="47" t="s">
        <v>330</v>
      </c>
      <c r="B744" s="14">
        <v>1183.99</v>
      </c>
      <c r="C744" s="48">
        <v>86.782960893854735</v>
      </c>
    </row>
    <row r="745" spans="1:3">
      <c r="A745" s="47" t="s">
        <v>330</v>
      </c>
      <c r="B745" s="14">
        <v>1091.3933333333332</v>
      </c>
      <c r="C745" s="48">
        <v>7.5667539267015709</v>
      </c>
    </row>
    <row r="746" spans="1:3">
      <c r="A746" s="47" t="s">
        <v>330</v>
      </c>
      <c r="B746" s="14">
        <v>1373.8389999999999</v>
      </c>
      <c r="C746" s="48">
        <v>90.142857142857139</v>
      </c>
    </row>
    <row r="747" spans="1:3">
      <c r="A747" s="47" t="s">
        <v>330</v>
      </c>
      <c r="B747" s="14">
        <v>1167.88375</v>
      </c>
      <c r="C747" s="48">
        <v>35.517743644067799</v>
      </c>
    </row>
    <row r="748" spans="1:3">
      <c r="A748" s="47" t="s">
        <v>330</v>
      </c>
      <c r="B748" s="14">
        <v>1186.3744444444444</v>
      </c>
      <c r="C748" s="48">
        <v>56.496961325966851</v>
      </c>
    </row>
    <row r="749" spans="1:3">
      <c r="A749" s="47" t="s">
        <v>330</v>
      </c>
      <c r="B749" s="14">
        <v>1795.9441666666669</v>
      </c>
      <c r="C749" s="48">
        <v>136.31807851239668</v>
      </c>
    </row>
    <row r="750" spans="1:3">
      <c r="A750" s="47" t="s">
        <v>330</v>
      </c>
      <c r="B750" s="14">
        <v>1567.2983333333332</v>
      </c>
      <c r="C750" s="48">
        <v>115.145</v>
      </c>
    </row>
    <row r="751" spans="1:3">
      <c r="A751" s="47" t="s">
        <v>330</v>
      </c>
      <c r="B751" s="14">
        <v>999.44333333333316</v>
      </c>
      <c r="C751" s="48">
        <v>0</v>
      </c>
    </row>
    <row r="752" spans="1:3">
      <c r="A752" s="47" t="s">
        <v>330</v>
      </c>
      <c r="B752" s="14">
        <v>1416.7989999999998</v>
      </c>
      <c r="C752" s="48">
        <v>76.007142857142853</v>
      </c>
    </row>
    <row r="753" spans="1:3">
      <c r="A753" s="47" t="s">
        <v>330</v>
      </c>
      <c r="B753" s="14">
        <v>1832.2033333333336</v>
      </c>
      <c r="C753" s="48">
        <v>55.789285714285718</v>
      </c>
    </row>
    <row r="754" spans="1:3">
      <c r="A754" s="47" t="s">
        <v>330</v>
      </c>
      <c r="B754" s="14">
        <v>1537.8333333333333</v>
      </c>
      <c r="C754" s="48">
        <v>46.608149171270718</v>
      </c>
    </row>
    <row r="755" spans="1:3">
      <c r="A755" s="47" t="s">
        <v>330</v>
      </c>
      <c r="B755" s="14">
        <v>1418.6079999999999</v>
      </c>
      <c r="C755" s="48">
        <v>70.652939618644069</v>
      </c>
    </row>
    <row r="756" spans="1:3">
      <c r="A756" s="47" t="s">
        <v>330</v>
      </c>
      <c r="B756" s="14">
        <v>0</v>
      </c>
      <c r="C756" s="48">
        <v>11.641261061946903</v>
      </c>
    </row>
    <row r="757" spans="1:3">
      <c r="A757" s="47" t="s">
        <v>330</v>
      </c>
      <c r="B757" s="14">
        <v>0</v>
      </c>
      <c r="C757" s="48">
        <v>4.2652277542372889</v>
      </c>
    </row>
    <row r="758" spans="1:3">
      <c r="A758" s="47" t="s">
        <v>330</v>
      </c>
      <c r="B758" s="14">
        <v>0</v>
      </c>
      <c r="C758" s="48">
        <v>3.5546739130434784</v>
      </c>
    </row>
    <row r="759" spans="1:3">
      <c r="A759" s="47" t="s">
        <v>330</v>
      </c>
      <c r="B759" s="14">
        <v>0</v>
      </c>
      <c r="C759" s="48">
        <v>4.1381091101694922</v>
      </c>
    </row>
    <row r="760" spans="1:3">
      <c r="A760" s="47" t="s">
        <v>330</v>
      </c>
      <c r="B760" s="14">
        <v>0</v>
      </c>
      <c r="C760" s="48">
        <v>2.8213043478260866</v>
      </c>
    </row>
    <row r="761" spans="1:3">
      <c r="A761" s="47" t="s">
        <v>330</v>
      </c>
      <c r="B761" s="14">
        <v>0</v>
      </c>
      <c r="C761" s="48">
        <v>2.952142857142857</v>
      </c>
    </row>
    <row r="762" spans="1:3">
      <c r="A762" s="47" t="s">
        <v>330</v>
      </c>
      <c r="B762" s="14">
        <v>0</v>
      </c>
      <c r="C762" s="48">
        <v>2.8434851694915255</v>
      </c>
    </row>
    <row r="763" spans="1:3">
      <c r="A763" s="47" t="s">
        <v>330</v>
      </c>
      <c r="B763" s="14">
        <v>0</v>
      </c>
      <c r="C763" s="48">
        <v>3.5704449152542375</v>
      </c>
    </row>
    <row r="764" spans="1:3">
      <c r="A764" s="47" t="s">
        <v>330</v>
      </c>
      <c r="B764" s="14">
        <v>1804.4866666666665</v>
      </c>
      <c r="C764" s="48">
        <v>26.79890343119915</v>
      </c>
    </row>
    <row r="765" spans="1:3">
      <c r="A765" s="47" t="s">
        <v>330</v>
      </c>
      <c r="B765" s="14">
        <v>1493.5266666666666</v>
      </c>
      <c r="C765" s="48">
        <v>28.314250913520095</v>
      </c>
    </row>
    <row r="766" spans="1:3">
      <c r="A766" s="47" t="s">
        <v>330</v>
      </c>
      <c r="B766" s="14">
        <v>1331.752</v>
      </c>
      <c r="C766" s="48">
        <v>0</v>
      </c>
    </row>
    <row r="767" spans="1:3">
      <c r="A767" s="47" t="s">
        <v>330</v>
      </c>
      <c r="B767" s="14">
        <v>1395.7966666666669</v>
      </c>
      <c r="C767" s="48">
        <v>4.3943705857914415</v>
      </c>
    </row>
    <row r="768" spans="1:3">
      <c r="A768" s="47" t="s">
        <v>330</v>
      </c>
      <c r="B768" s="14">
        <v>1382.9350000000002</v>
      </c>
      <c r="C768" s="48">
        <v>0</v>
      </c>
    </row>
    <row r="769" spans="1:3">
      <c r="A769" s="47" t="s">
        <v>330</v>
      </c>
      <c r="B769" s="14">
        <v>1476.2091666666665</v>
      </c>
      <c r="C769" s="48">
        <v>14.101914639010769</v>
      </c>
    </row>
    <row r="770" spans="1:3">
      <c r="A770" s="47" t="s">
        <v>330</v>
      </c>
      <c r="B770" s="14">
        <v>1486.8533333333335</v>
      </c>
      <c r="C770" s="48">
        <v>9.5542333203277412</v>
      </c>
    </row>
    <row r="771" spans="1:3">
      <c r="A771" s="47" t="s">
        <v>330</v>
      </c>
      <c r="B771" s="14">
        <v>1473.1699999999998</v>
      </c>
      <c r="C771" s="48">
        <v>13.482050259274033</v>
      </c>
    </row>
    <row r="772" spans="1:3">
      <c r="A772" s="47" t="s">
        <v>330</v>
      </c>
      <c r="B772" s="14">
        <v>1424.2966666666669</v>
      </c>
      <c r="C772" s="48">
        <v>8.8031511767052244</v>
      </c>
    </row>
    <row r="773" spans="1:3">
      <c r="A773" s="47" t="s">
        <v>330</v>
      </c>
      <c r="B773" s="14">
        <v>1411.6558333333332</v>
      </c>
      <c r="C773" s="48">
        <v>0</v>
      </c>
    </row>
    <row r="774" spans="1:3">
      <c r="A774" s="47" t="s">
        <v>330</v>
      </c>
      <c r="B774" s="14">
        <v>1479.1983333333335</v>
      </c>
      <c r="C774" s="48">
        <v>0</v>
      </c>
    </row>
    <row r="775" spans="1:3">
      <c r="A775" s="47" t="s">
        <v>330</v>
      </c>
      <c r="B775" s="14">
        <v>1775.0266666666664</v>
      </c>
      <c r="C775" s="48">
        <v>88.322399999999988</v>
      </c>
    </row>
    <row r="776" spans="1:3">
      <c r="A776" s="47" t="s">
        <v>330</v>
      </c>
      <c r="B776" s="14">
        <v>1398.325</v>
      </c>
      <c r="C776" s="48">
        <v>9.4710663198959679</v>
      </c>
    </row>
    <row r="777" spans="1:3">
      <c r="A777" s="47" t="s">
        <v>330</v>
      </c>
      <c r="B777" s="14">
        <v>1728.857</v>
      </c>
      <c r="C777" s="48">
        <v>103.22622508305648</v>
      </c>
    </row>
    <row r="778" spans="1:3">
      <c r="A778" s="47" t="s">
        <v>330</v>
      </c>
      <c r="B778" s="14">
        <v>1818.1499999999999</v>
      </c>
      <c r="C778" s="48">
        <v>86.115204678362559</v>
      </c>
    </row>
    <row r="779" spans="1:3">
      <c r="A779" s="47" t="s">
        <v>337</v>
      </c>
      <c r="B779" s="14">
        <v>0</v>
      </c>
      <c r="C779" s="48">
        <v>9.0294000000000008</v>
      </c>
    </row>
    <row r="780" spans="1:3">
      <c r="A780" s="47" t="s">
        <v>330</v>
      </c>
      <c r="B780" s="14">
        <v>1952.3450000000003</v>
      </c>
      <c r="C780" s="48">
        <v>87.596901893287438</v>
      </c>
    </row>
    <row r="781" spans="1:3">
      <c r="A781" s="47" t="s">
        <v>330</v>
      </c>
      <c r="B781" s="14">
        <v>2264.9249999999997</v>
      </c>
      <c r="C781" s="48">
        <v>138.76935821416114</v>
      </c>
    </row>
    <row r="782" spans="1:3">
      <c r="A782" s="47" t="s">
        <v>330</v>
      </c>
      <c r="B782" s="14">
        <v>0</v>
      </c>
      <c r="C782" s="48">
        <v>43.008478168715556</v>
      </c>
    </row>
    <row r="783" spans="1:3">
      <c r="A783" s="47" t="s">
        <v>330</v>
      </c>
      <c r="B783" s="14">
        <v>0</v>
      </c>
      <c r="C783" s="48">
        <v>2.7167231877914371</v>
      </c>
    </row>
    <row r="784" spans="1:3">
      <c r="A784" s="47" t="s">
        <v>330</v>
      </c>
      <c r="B784" s="14">
        <v>2023.1466666666668</v>
      </c>
      <c r="C784" s="48">
        <v>30.69580564784053</v>
      </c>
    </row>
    <row r="785" spans="1:3">
      <c r="A785" s="47" t="s">
        <v>330</v>
      </c>
      <c r="B785" s="14">
        <v>0</v>
      </c>
      <c r="C785" s="48">
        <v>3.197382384152812</v>
      </c>
    </row>
    <row r="786" spans="1:3">
      <c r="A786" s="47" t="s">
        <v>330</v>
      </c>
      <c r="B786" s="14">
        <v>0</v>
      </c>
      <c r="C786" s="48">
        <v>2.445029239766082</v>
      </c>
    </row>
    <row r="787" spans="1:3">
      <c r="A787" s="47" t="s">
        <v>330</v>
      </c>
      <c r="B787" s="14">
        <v>1629</v>
      </c>
      <c r="C787" s="48">
        <v>0</v>
      </c>
    </row>
    <row r="788" spans="1:3">
      <c r="A788" s="47" t="s">
        <v>330</v>
      </c>
      <c r="B788" s="14">
        <v>1046.7525000000001</v>
      </c>
      <c r="C788" s="48">
        <v>0</v>
      </c>
    </row>
    <row r="789" spans="1:3">
      <c r="A789" s="47" t="s">
        <v>330</v>
      </c>
      <c r="B789" s="14">
        <v>2206.8558333333331</v>
      </c>
      <c r="C789" s="48">
        <v>109.13156123822344</v>
      </c>
    </row>
    <row r="790" spans="1:3">
      <c r="A790" s="47" t="s">
        <v>330</v>
      </c>
      <c r="B790" s="14">
        <v>1031.279</v>
      </c>
      <c r="C790" s="48">
        <v>0</v>
      </c>
    </row>
    <row r="791" spans="1:3">
      <c r="A791" s="47" t="s">
        <v>330</v>
      </c>
      <c r="B791" s="14">
        <v>0</v>
      </c>
      <c r="C791" s="48">
        <v>3.197341857335128</v>
      </c>
    </row>
    <row r="792" spans="1:3">
      <c r="A792" s="47" t="s">
        <v>330</v>
      </c>
      <c r="B792" s="14">
        <v>1715.333333333333</v>
      </c>
      <c r="C792" s="48">
        <v>0</v>
      </c>
    </row>
    <row r="793" spans="1:3">
      <c r="A793" s="47" t="s">
        <v>330</v>
      </c>
      <c r="B793" s="14">
        <v>2219.1666666666665</v>
      </c>
      <c r="C793" s="48">
        <v>0</v>
      </c>
    </row>
    <row r="794" spans="1:3">
      <c r="A794" s="47" t="s">
        <v>330</v>
      </c>
      <c r="B794" s="14">
        <v>2288.6658333333335</v>
      </c>
      <c r="C794" s="48">
        <v>0</v>
      </c>
    </row>
    <row r="795" spans="1:3">
      <c r="A795" s="47" t="s">
        <v>330</v>
      </c>
      <c r="B795" s="14">
        <v>3100.8233333333337</v>
      </c>
      <c r="C795" s="48">
        <v>130.81329905503057</v>
      </c>
    </row>
    <row r="796" spans="1:3">
      <c r="A796" s="47" t="s">
        <v>330</v>
      </c>
      <c r="B796" s="14">
        <v>2052.8333333333335</v>
      </c>
      <c r="C796" s="48">
        <v>0</v>
      </c>
    </row>
    <row r="797" spans="1:3">
      <c r="A797" s="47" t="s">
        <v>330</v>
      </c>
      <c r="B797" s="14">
        <v>2469.4166666666665</v>
      </c>
      <c r="C797" s="48">
        <v>0</v>
      </c>
    </row>
    <row r="798" spans="1:3">
      <c r="A798" s="47" t="s">
        <v>337</v>
      </c>
      <c r="B798" s="14">
        <v>342.1</v>
      </c>
      <c r="C798" s="48">
        <v>0</v>
      </c>
    </row>
    <row r="799" spans="1:3">
      <c r="A799" s="47" t="s">
        <v>337</v>
      </c>
      <c r="B799" s="14">
        <v>404.80249999999995</v>
      </c>
      <c r="C799" s="48">
        <v>7.7721480582524265</v>
      </c>
    </row>
    <row r="800" spans="1:3">
      <c r="A800" s="47" t="s">
        <v>337</v>
      </c>
      <c r="B800" s="14">
        <v>696.69200000000012</v>
      </c>
      <c r="C800" s="48">
        <v>0</v>
      </c>
    </row>
    <row r="801" spans="1:3">
      <c r="A801" s="47" t="s">
        <v>337</v>
      </c>
      <c r="B801" s="14">
        <v>675.62166666666667</v>
      </c>
      <c r="C801" s="48">
        <v>13.351176470588236</v>
      </c>
    </row>
    <row r="802" spans="1:3">
      <c r="A802" s="47" t="s">
        <v>337</v>
      </c>
      <c r="B802" s="14">
        <v>639.56333333333339</v>
      </c>
      <c r="C802" s="48">
        <v>2.9230769230769229</v>
      </c>
    </row>
    <row r="803" spans="1:3">
      <c r="A803" s="47" t="s">
        <v>337</v>
      </c>
      <c r="B803" s="14">
        <v>809.79666666666662</v>
      </c>
      <c r="C803" s="48">
        <v>16.335294117647059</v>
      </c>
    </row>
    <row r="804" spans="1:3">
      <c r="A804" s="47" t="s">
        <v>337</v>
      </c>
      <c r="B804" s="14">
        <v>686.1733333333334</v>
      </c>
      <c r="C804" s="48">
        <v>45.510817307692307</v>
      </c>
    </row>
    <row r="805" spans="1:3">
      <c r="A805" s="47" t="s">
        <v>337</v>
      </c>
      <c r="B805" s="14">
        <v>872.3983333333332</v>
      </c>
      <c r="C805" s="48">
        <v>45.406433823529412</v>
      </c>
    </row>
    <row r="806" spans="1:3">
      <c r="A806" s="47" t="s">
        <v>337</v>
      </c>
      <c r="B806" s="14">
        <v>658.39666666666665</v>
      </c>
      <c r="C806" s="48">
        <v>5.3319767441860462</v>
      </c>
    </row>
    <row r="807" spans="1:3">
      <c r="A807" s="47" t="s">
        <v>337</v>
      </c>
      <c r="B807" s="14">
        <v>958.3236363636363</v>
      </c>
      <c r="C807" s="48">
        <v>53.16291357191087</v>
      </c>
    </row>
    <row r="808" spans="1:3">
      <c r="A808" s="47" t="s">
        <v>337</v>
      </c>
      <c r="B808" s="14">
        <v>782.99249999999995</v>
      </c>
      <c r="C808" s="48">
        <v>3.2642682926829267</v>
      </c>
    </row>
    <row r="809" spans="1:3">
      <c r="A809" s="47" t="s">
        <v>337</v>
      </c>
      <c r="B809" s="14">
        <v>889.06666666666661</v>
      </c>
      <c r="C809" s="48">
        <v>55.253819695872558</v>
      </c>
    </row>
    <row r="810" spans="1:3">
      <c r="A810" s="47" t="s">
        <v>337</v>
      </c>
      <c r="B810" s="14">
        <v>844.44545454545448</v>
      </c>
      <c r="C810" s="48">
        <v>34.753013937282233</v>
      </c>
    </row>
    <row r="811" spans="1:3">
      <c r="A811" s="47" t="s">
        <v>337</v>
      </c>
      <c r="B811" s="14">
        <v>927.99272727272728</v>
      </c>
      <c r="C811" s="48">
        <v>50.461190965092406</v>
      </c>
    </row>
    <row r="812" spans="1:3">
      <c r="A812" s="47" t="s">
        <v>337</v>
      </c>
      <c r="B812" s="14">
        <v>911.32583333333332</v>
      </c>
      <c r="C812" s="48">
        <v>14.042699545749514</v>
      </c>
    </row>
    <row r="813" spans="1:3">
      <c r="A813" s="47" t="s">
        <v>337</v>
      </c>
      <c r="B813" s="14">
        <v>735.399</v>
      </c>
      <c r="C813" s="48">
        <v>7.1714363636363636</v>
      </c>
    </row>
    <row r="814" spans="1:3">
      <c r="A814" s="47" t="s">
        <v>337</v>
      </c>
      <c r="B814" s="14">
        <v>945.69</v>
      </c>
      <c r="C814" s="48">
        <v>8.2138926401080337</v>
      </c>
    </row>
    <row r="815" spans="1:3">
      <c r="A815" s="47" t="s">
        <v>337</v>
      </c>
      <c r="B815" s="14">
        <v>775.32857142857131</v>
      </c>
      <c r="C815" s="48">
        <v>23.131396669190007</v>
      </c>
    </row>
    <row r="816" spans="1:3">
      <c r="A816" s="47" t="s">
        <v>337</v>
      </c>
      <c r="B816" s="14">
        <v>931.30333333333317</v>
      </c>
      <c r="C816" s="48">
        <v>37.982926829268294</v>
      </c>
    </row>
    <row r="817" spans="1:3">
      <c r="A817" s="47" t="s">
        <v>337</v>
      </c>
      <c r="B817" s="14">
        <v>899.0172727272726</v>
      </c>
      <c r="C817" s="48">
        <v>52.933553088133237</v>
      </c>
    </row>
    <row r="818" spans="1:3">
      <c r="A818" s="47" t="s">
        <v>337</v>
      </c>
      <c r="B818" s="14">
        <v>904.58818181818174</v>
      </c>
      <c r="C818" s="48">
        <v>35.073160027008775</v>
      </c>
    </row>
    <row r="819" spans="1:3">
      <c r="A819" s="47" t="s">
        <v>337</v>
      </c>
      <c r="B819" s="14">
        <v>937.85545454545456</v>
      </c>
      <c r="C819" s="48">
        <v>40.295509790681969</v>
      </c>
    </row>
    <row r="820" spans="1:3">
      <c r="A820" s="47" t="s">
        <v>337</v>
      </c>
      <c r="B820" s="14">
        <v>812.4</v>
      </c>
      <c r="C820" s="48">
        <v>37.805454545454545</v>
      </c>
    </row>
    <row r="821" spans="1:3">
      <c r="A821" s="47" t="s">
        <v>337</v>
      </c>
      <c r="B821" s="14">
        <v>802.07583333333321</v>
      </c>
      <c r="C821" s="48">
        <v>12.390720913633119</v>
      </c>
    </row>
    <row r="822" spans="1:3">
      <c r="A822" s="47" t="s">
        <v>337</v>
      </c>
      <c r="B822" s="14">
        <v>947.69299999999998</v>
      </c>
      <c r="C822" s="48">
        <v>77.801792179580019</v>
      </c>
    </row>
    <row r="823" spans="1:3">
      <c r="A823" s="47" t="s">
        <v>337</v>
      </c>
      <c r="B823" s="14">
        <v>751.875</v>
      </c>
      <c r="C823" s="48">
        <v>1.5510452961672474</v>
      </c>
    </row>
    <row r="824" spans="1:3">
      <c r="A824" s="47" t="s">
        <v>337</v>
      </c>
      <c r="B824" s="14">
        <v>920.2399999999999</v>
      </c>
      <c r="C824" s="48">
        <v>59.183848022206796</v>
      </c>
    </row>
    <row r="825" spans="1:3">
      <c r="A825" s="47" t="s">
        <v>337</v>
      </c>
      <c r="B825" s="14">
        <v>931.84818181818184</v>
      </c>
      <c r="C825" s="48">
        <v>50.957142857142856</v>
      </c>
    </row>
    <row r="826" spans="1:3">
      <c r="A826" s="47" t="s">
        <v>337</v>
      </c>
      <c r="B826" s="14">
        <v>751.19200000000012</v>
      </c>
      <c r="C826" s="48">
        <v>0</v>
      </c>
    </row>
    <row r="827" spans="1:3">
      <c r="A827" s="47" t="s">
        <v>337</v>
      </c>
      <c r="B827" s="14">
        <v>887.21999999999991</v>
      </c>
      <c r="C827" s="48">
        <v>19.540845824411136</v>
      </c>
    </row>
    <row r="828" spans="1:3">
      <c r="A828" s="47" t="s">
        <v>337</v>
      </c>
      <c r="B828" s="14">
        <v>856.12181818181841</v>
      </c>
      <c r="C828" s="48">
        <v>19.309854267869536</v>
      </c>
    </row>
    <row r="829" spans="1:3">
      <c r="A829" s="47" t="s">
        <v>337</v>
      </c>
      <c r="B829" s="14">
        <v>851.76900000000001</v>
      </c>
      <c r="C829" s="48">
        <v>37.225910064239827</v>
      </c>
    </row>
    <row r="830" spans="1:3">
      <c r="A830" s="47" t="s">
        <v>337</v>
      </c>
      <c r="B830" s="14">
        <v>797.46600000000012</v>
      </c>
      <c r="C830" s="48">
        <v>35.824040550325847</v>
      </c>
    </row>
    <row r="831" spans="1:3">
      <c r="A831" s="47" t="s">
        <v>337</v>
      </c>
      <c r="B831" s="14">
        <v>804.14099999999985</v>
      </c>
      <c r="C831" s="48">
        <v>34.28961456102784</v>
      </c>
    </row>
    <row r="832" spans="1:3">
      <c r="A832" s="47" t="s">
        <v>337</v>
      </c>
      <c r="B832" s="14">
        <v>845.76299999999992</v>
      </c>
      <c r="C832" s="48">
        <v>27.262309920347573</v>
      </c>
    </row>
    <row r="833" spans="1:3">
      <c r="A833" s="47" t="s">
        <v>337</v>
      </c>
      <c r="B833" s="14">
        <v>907.16300000000012</v>
      </c>
      <c r="C833" s="48">
        <v>54.187364228819696</v>
      </c>
    </row>
    <row r="834" spans="1:3">
      <c r="A834" s="47" t="s">
        <v>337</v>
      </c>
      <c r="B834" s="14">
        <v>632.22333333333336</v>
      </c>
      <c r="C834" s="48">
        <v>4.265625</v>
      </c>
    </row>
    <row r="835" spans="1:3">
      <c r="A835" s="47" t="s">
        <v>337</v>
      </c>
      <c r="B835" s="14">
        <v>767.03199999999993</v>
      </c>
      <c r="C835" s="48">
        <v>6.7417090909090911</v>
      </c>
    </row>
    <row r="836" spans="1:3">
      <c r="A836" s="47" t="s">
        <v>337</v>
      </c>
      <c r="B836" s="14">
        <v>0</v>
      </c>
      <c r="C836" s="48">
        <v>0</v>
      </c>
    </row>
    <row r="837" spans="1:3">
      <c r="A837" s="47" t="s">
        <v>337</v>
      </c>
      <c r="B837" s="14">
        <v>914.86999999999989</v>
      </c>
      <c r="C837" s="48">
        <v>30.489835164835164</v>
      </c>
    </row>
    <row r="838" spans="1:3">
      <c r="A838" s="47" t="s">
        <v>337</v>
      </c>
      <c r="B838" s="14">
        <v>952.75166666666667</v>
      </c>
      <c r="C838" s="48">
        <v>25.152912912912914</v>
      </c>
    </row>
    <row r="839" spans="1:3">
      <c r="A839" s="47" t="s">
        <v>337</v>
      </c>
      <c r="B839" s="14">
        <v>959.04333333333318</v>
      </c>
      <c r="C839" s="48">
        <v>46.982452431289644</v>
      </c>
    </row>
    <row r="840" spans="1:3">
      <c r="A840" s="47" t="s">
        <v>337</v>
      </c>
      <c r="B840" s="14">
        <v>0</v>
      </c>
      <c r="C840" s="48">
        <v>0</v>
      </c>
    </row>
    <row r="841" spans="1:3">
      <c r="A841" s="47" t="s">
        <v>337</v>
      </c>
      <c r="B841" s="14">
        <v>762.74499999999989</v>
      </c>
      <c r="C841" s="48">
        <v>17.828061224489794</v>
      </c>
    </row>
    <row r="842" spans="1:3">
      <c r="A842" s="47" t="s">
        <v>337</v>
      </c>
      <c r="B842" s="14">
        <v>909.31299999999987</v>
      </c>
      <c r="C842" s="48">
        <v>4.4334375000000001</v>
      </c>
    </row>
    <row r="843" spans="1:3">
      <c r="A843" s="47" t="s">
        <v>337</v>
      </c>
      <c r="B843" s="14">
        <v>1164.1683333333333</v>
      </c>
      <c r="C843" s="48">
        <v>70.707969639468686</v>
      </c>
    </row>
    <row r="844" spans="1:3">
      <c r="A844" s="47" t="s">
        <v>337</v>
      </c>
      <c r="B844" s="14">
        <v>709.19199999999989</v>
      </c>
      <c r="C844" s="48">
        <v>11.285549019607844</v>
      </c>
    </row>
    <row r="845" spans="1:3">
      <c r="A845" s="47" t="s">
        <v>337</v>
      </c>
      <c r="B845" s="14">
        <v>961.46333333333325</v>
      </c>
      <c r="C845" s="48">
        <v>38.237440273037542</v>
      </c>
    </row>
    <row r="846" spans="1:3">
      <c r="A846" s="47" t="s">
        <v>337</v>
      </c>
      <c r="B846" s="14">
        <v>981.25999999999988</v>
      </c>
      <c r="C846" s="48">
        <v>39.543294314381271</v>
      </c>
    </row>
    <row r="847" spans="1:3">
      <c r="A847" s="47" t="s">
        <v>337</v>
      </c>
      <c r="B847" s="14">
        <v>829.81999999999994</v>
      </c>
      <c r="C847" s="48">
        <v>0</v>
      </c>
    </row>
    <row r="848" spans="1:3">
      <c r="A848" s="47" t="s">
        <v>337</v>
      </c>
      <c r="B848" s="14">
        <v>732.09399999999994</v>
      </c>
      <c r="C848" s="48">
        <v>10.874999999999998</v>
      </c>
    </row>
    <row r="849" spans="1:3">
      <c r="A849" s="47" t="s">
        <v>337</v>
      </c>
      <c r="B849" s="14">
        <v>877.79875000000004</v>
      </c>
      <c r="C849" s="48">
        <v>14.133050847457625</v>
      </c>
    </row>
    <row r="850" spans="1:3">
      <c r="A850" s="47" t="s">
        <v>337</v>
      </c>
      <c r="B850" s="14">
        <v>1047.9366666666667</v>
      </c>
      <c r="C850" s="48">
        <v>65.491828533154731</v>
      </c>
    </row>
    <row r="851" spans="1:3">
      <c r="A851" s="47" t="s">
        <v>337</v>
      </c>
      <c r="B851" s="14">
        <v>844.98500000000001</v>
      </c>
      <c r="C851" s="48">
        <v>15.852336769759448</v>
      </c>
    </row>
    <row r="852" spans="1:3">
      <c r="A852" s="47" t="s">
        <v>337</v>
      </c>
      <c r="B852" s="14">
        <v>918.70249999999999</v>
      </c>
      <c r="C852" s="48">
        <v>27.732805280528051</v>
      </c>
    </row>
    <row r="853" spans="1:3">
      <c r="A853" s="47" t="s">
        <v>337</v>
      </c>
      <c r="B853" s="14">
        <v>933.92624999999998</v>
      </c>
      <c r="C853" s="48">
        <v>48.262085635359114</v>
      </c>
    </row>
    <row r="854" spans="1:3">
      <c r="A854" s="47" t="s">
        <v>337</v>
      </c>
      <c r="B854" s="14">
        <v>1094.9374999999998</v>
      </c>
      <c r="C854" s="48">
        <v>38.492000000000004</v>
      </c>
    </row>
    <row r="855" spans="1:3">
      <c r="A855" s="47" t="s">
        <v>337</v>
      </c>
      <c r="B855" s="14">
        <v>1090.2280000000001</v>
      </c>
      <c r="C855" s="48">
        <v>49.003962088253566</v>
      </c>
    </row>
    <row r="856" spans="1:3">
      <c r="A856" s="47" t="s">
        <v>337</v>
      </c>
      <c r="B856" s="14">
        <v>951.1</v>
      </c>
      <c r="C856" s="48">
        <v>0</v>
      </c>
    </row>
    <row r="857" spans="1:3">
      <c r="A857" s="47" t="s">
        <v>337</v>
      </c>
      <c r="B857" s="14">
        <v>954.32777777777767</v>
      </c>
      <c r="C857" s="48">
        <v>44.961561461794027</v>
      </c>
    </row>
    <row r="858" spans="1:3">
      <c r="A858" s="47" t="s">
        <v>337</v>
      </c>
      <c r="B858" s="14">
        <v>1034.3675000000001</v>
      </c>
      <c r="C858" s="48">
        <v>13.913226837060703</v>
      </c>
    </row>
    <row r="859" spans="1:3">
      <c r="A859" s="47" t="s">
        <v>337</v>
      </c>
      <c r="B859" s="14">
        <v>1263.5550000000001</v>
      </c>
      <c r="C859" s="48">
        <v>62.165709362435386</v>
      </c>
    </row>
    <row r="860" spans="1:3">
      <c r="A860" s="47" t="s">
        <v>337</v>
      </c>
      <c r="B860" s="14">
        <v>1273.165</v>
      </c>
      <c r="C860" s="48">
        <v>63.245490196078428</v>
      </c>
    </row>
    <row r="861" spans="1:3">
      <c r="A861" s="47" t="s">
        <v>337</v>
      </c>
      <c r="B861" s="14">
        <v>1258.4083333333333</v>
      </c>
      <c r="C861" s="48">
        <v>55.967432510051701</v>
      </c>
    </row>
    <row r="862" spans="1:3">
      <c r="A862" s="47" t="s">
        <v>337</v>
      </c>
      <c r="B862" s="14">
        <v>965.12833333333344</v>
      </c>
      <c r="C862" s="48">
        <v>48.708438538205982</v>
      </c>
    </row>
    <row r="863" spans="1:3">
      <c r="A863" s="47" t="s">
        <v>337</v>
      </c>
      <c r="B863" s="14">
        <v>970.26999999999987</v>
      </c>
      <c r="C863" s="48">
        <v>3.6281049250535333</v>
      </c>
    </row>
    <row r="864" spans="1:3">
      <c r="A864" s="47" t="s">
        <v>337</v>
      </c>
      <c r="B864" s="14">
        <v>943.0058333333335</v>
      </c>
      <c r="C864" s="48">
        <v>47.736670235546043</v>
      </c>
    </row>
    <row r="865" spans="1:3">
      <c r="A865" s="47" t="s">
        <v>337</v>
      </c>
      <c r="B865" s="14">
        <v>1087.5391666666667</v>
      </c>
      <c r="C865" s="48">
        <v>80.694888129272826</v>
      </c>
    </row>
    <row r="866" spans="1:3">
      <c r="A866" s="47" t="s">
        <v>337</v>
      </c>
      <c r="B866" s="14">
        <v>959.22249999999985</v>
      </c>
      <c r="C866" s="48">
        <v>69.742419928825612</v>
      </c>
    </row>
    <row r="867" spans="1:3">
      <c r="A867" s="47" t="s">
        <v>337</v>
      </c>
      <c r="B867" s="14">
        <v>748.70249999999999</v>
      </c>
      <c r="C867" s="48">
        <v>6.0968950749464668</v>
      </c>
    </row>
    <row r="868" spans="1:3">
      <c r="A868" s="47" t="s">
        <v>337</v>
      </c>
      <c r="B868" s="14">
        <v>830.4325</v>
      </c>
      <c r="C868" s="48">
        <v>32.380620985010708</v>
      </c>
    </row>
    <row r="869" spans="1:3">
      <c r="A869" s="47" t="s">
        <v>337</v>
      </c>
      <c r="B869" s="14">
        <v>856.625</v>
      </c>
      <c r="C869" s="48">
        <v>31.779688631426499</v>
      </c>
    </row>
    <row r="870" spans="1:3">
      <c r="A870" s="47" t="s">
        <v>337</v>
      </c>
      <c r="B870" s="14">
        <v>779.21749999999997</v>
      </c>
      <c r="C870" s="48">
        <v>7.2051049963794345</v>
      </c>
    </row>
    <row r="871" spans="1:3">
      <c r="A871" s="47" t="s">
        <v>337</v>
      </c>
      <c r="B871" s="14">
        <v>651.24</v>
      </c>
      <c r="C871" s="48">
        <v>4.5138376383763834</v>
      </c>
    </row>
    <row r="872" spans="1:3">
      <c r="A872" s="47" t="s">
        <v>337</v>
      </c>
      <c r="B872" s="14">
        <v>1090.6099999999999</v>
      </c>
      <c r="C872" s="48">
        <v>41.115223880597014</v>
      </c>
    </row>
    <row r="873" spans="1:3">
      <c r="A873" s="47" t="s">
        <v>337</v>
      </c>
      <c r="B873" s="14">
        <v>968.78</v>
      </c>
      <c r="C873" s="48">
        <v>5.6506920999324777</v>
      </c>
    </row>
    <row r="874" spans="1:3">
      <c r="A874" s="47" t="s">
        <v>337</v>
      </c>
      <c r="B874" s="14">
        <v>899.81</v>
      </c>
      <c r="C874" s="48">
        <v>3.5315532223026791</v>
      </c>
    </row>
    <row r="875" spans="1:3">
      <c r="A875" s="47" t="s">
        <v>337</v>
      </c>
      <c r="B875" s="14">
        <v>0</v>
      </c>
      <c r="C875" s="48">
        <v>0</v>
      </c>
    </row>
    <row r="876" spans="1:3">
      <c r="A876" s="47" t="s">
        <v>337</v>
      </c>
      <c r="B876" s="14">
        <v>932.10833333333323</v>
      </c>
      <c r="C876" s="48">
        <v>102.81673003802281</v>
      </c>
    </row>
    <row r="877" spans="1:3">
      <c r="A877" s="47" t="s">
        <v>337</v>
      </c>
      <c r="B877" s="14">
        <v>838.92</v>
      </c>
      <c r="C877" s="48">
        <v>2.2957418622255865</v>
      </c>
    </row>
    <row r="878" spans="1:3">
      <c r="A878" s="47" t="s">
        <v>337</v>
      </c>
      <c r="B878" s="14">
        <v>927.14</v>
      </c>
      <c r="C878" s="48">
        <v>5.8035218598195693</v>
      </c>
    </row>
    <row r="879" spans="1:3">
      <c r="A879" s="47" t="s">
        <v>337</v>
      </c>
      <c r="B879" s="14">
        <v>1042.9549999999999</v>
      </c>
      <c r="C879" s="48">
        <v>15.028696826468602</v>
      </c>
    </row>
    <row r="880" spans="1:3">
      <c r="A880" s="47" t="s">
        <v>337</v>
      </c>
      <c r="B880" s="14">
        <v>0</v>
      </c>
      <c r="C880" s="48">
        <v>0</v>
      </c>
    </row>
    <row r="881" spans="1:3">
      <c r="A881" s="47" t="s">
        <v>337</v>
      </c>
      <c r="B881" s="14">
        <v>0</v>
      </c>
      <c r="C881" s="48">
        <v>0</v>
      </c>
    </row>
    <row r="882" spans="1:3">
      <c r="A882" s="47" t="s">
        <v>337</v>
      </c>
      <c r="B882" s="14">
        <v>934.13</v>
      </c>
      <c r="C882" s="48">
        <v>0.70688757807078417</v>
      </c>
    </row>
    <row r="883" spans="1:3">
      <c r="A883" s="47" t="s">
        <v>337</v>
      </c>
      <c r="B883" s="14">
        <v>1078.1500000000001</v>
      </c>
      <c r="C883" s="48">
        <v>0</v>
      </c>
    </row>
    <row r="884" spans="1:3">
      <c r="A884" s="47" t="s">
        <v>337</v>
      </c>
      <c r="B884" s="14">
        <v>0</v>
      </c>
      <c r="C884" s="48">
        <v>0</v>
      </c>
    </row>
    <row r="885" spans="1:3">
      <c r="A885" s="47" t="s">
        <v>337</v>
      </c>
      <c r="B885" s="14">
        <v>838.07</v>
      </c>
      <c r="C885" s="48">
        <v>3.7236120749479529</v>
      </c>
    </row>
    <row r="886" spans="1:3">
      <c r="A886" s="47" t="s">
        <v>337</v>
      </c>
      <c r="B886" s="14">
        <v>361.18</v>
      </c>
      <c r="C886" s="48">
        <v>10.421517118230831</v>
      </c>
    </row>
    <row r="887" spans="1:3">
      <c r="A887" s="47" t="s">
        <v>337</v>
      </c>
      <c r="B887" s="14">
        <v>285.42</v>
      </c>
      <c r="C887" s="48">
        <v>0</v>
      </c>
    </row>
    <row r="888" spans="1:3">
      <c r="A888" s="47" t="s">
        <v>337</v>
      </c>
      <c r="B888" s="14">
        <v>719.36500000000001</v>
      </c>
      <c r="C888" s="48">
        <v>22.708823529411767</v>
      </c>
    </row>
    <row r="889" spans="1:3">
      <c r="A889" s="47" t="s">
        <v>337</v>
      </c>
      <c r="B889" s="14">
        <v>728.84666666666669</v>
      </c>
      <c r="C889" s="48">
        <v>0</v>
      </c>
    </row>
    <row r="890" spans="1:3">
      <c r="A890" s="47" t="s">
        <v>337</v>
      </c>
      <c r="B890" s="14">
        <v>681.3</v>
      </c>
      <c r="C890" s="48">
        <v>3.8423469387755103</v>
      </c>
    </row>
    <row r="891" spans="1:3">
      <c r="A891" s="47" t="s">
        <v>337</v>
      </c>
      <c r="B891" s="14">
        <v>1091.8475000000001</v>
      </c>
      <c r="C891" s="48">
        <v>47.370937500000004</v>
      </c>
    </row>
    <row r="892" spans="1:3">
      <c r="A892" s="47" t="s">
        <v>337</v>
      </c>
      <c r="B892" s="14">
        <v>743.8033333333334</v>
      </c>
      <c r="C892" s="48">
        <v>18.432091346153843</v>
      </c>
    </row>
    <row r="893" spans="1:3">
      <c r="A893" s="47" t="s">
        <v>337</v>
      </c>
      <c r="B893" s="14">
        <v>716.13000000000011</v>
      </c>
      <c r="C893" s="48">
        <v>12.076363636363638</v>
      </c>
    </row>
    <row r="894" spans="1:3">
      <c r="A894" s="47" t="s">
        <v>337</v>
      </c>
      <c r="B894" s="14">
        <v>0</v>
      </c>
      <c r="C894" s="48">
        <v>0</v>
      </c>
    </row>
    <row r="895" spans="1:3">
      <c r="A895" s="47" t="s">
        <v>337</v>
      </c>
      <c r="B895" s="14">
        <v>885.5</v>
      </c>
      <c r="C895" s="48">
        <v>0</v>
      </c>
    </row>
    <row r="896" spans="1:3">
      <c r="A896" s="47" t="s">
        <v>337</v>
      </c>
      <c r="B896" s="14">
        <v>845.495</v>
      </c>
      <c r="C896" s="48">
        <v>1.0028745644599304</v>
      </c>
    </row>
    <row r="897" spans="1:3">
      <c r="A897" s="47" t="s">
        <v>337</v>
      </c>
      <c r="B897" s="14">
        <v>813.64499999999998</v>
      </c>
      <c r="C897" s="48">
        <v>0.88329911019849428</v>
      </c>
    </row>
    <row r="898" spans="1:3">
      <c r="A898" s="47" t="s">
        <v>337</v>
      </c>
      <c r="B898" s="14">
        <v>0</v>
      </c>
      <c r="C898" s="48">
        <v>0</v>
      </c>
    </row>
    <row r="899" spans="1:3">
      <c r="A899" s="47" t="s">
        <v>337</v>
      </c>
      <c r="B899" s="14">
        <v>816.06500000000005</v>
      </c>
      <c r="C899" s="48">
        <v>0</v>
      </c>
    </row>
    <row r="900" spans="1:3">
      <c r="A900" s="47" t="s">
        <v>337</v>
      </c>
      <c r="B900" s="14">
        <v>812.67333333333329</v>
      </c>
      <c r="C900" s="48">
        <v>22.601789331532746</v>
      </c>
    </row>
    <row r="901" spans="1:3">
      <c r="A901" s="47" t="s">
        <v>337</v>
      </c>
      <c r="B901" s="14">
        <v>912.26499999999999</v>
      </c>
      <c r="C901" s="48">
        <v>15.794981818181819</v>
      </c>
    </row>
    <row r="902" spans="1:3">
      <c r="A902" s="47" t="s">
        <v>337</v>
      </c>
      <c r="B902" s="14">
        <v>782.08999999999992</v>
      </c>
      <c r="C902" s="48">
        <v>0</v>
      </c>
    </row>
    <row r="903" spans="1:3">
      <c r="A903" s="47" t="s">
        <v>337</v>
      </c>
      <c r="B903" s="14">
        <v>908.54000000000008</v>
      </c>
      <c r="C903" s="48">
        <v>9.9736162361623624</v>
      </c>
    </row>
    <row r="904" spans="1:3">
      <c r="A904" s="47" t="s">
        <v>337</v>
      </c>
      <c r="B904" s="14">
        <v>868.48</v>
      </c>
      <c r="C904" s="48">
        <v>1.2367346938775508</v>
      </c>
    </row>
    <row r="905" spans="1:3">
      <c r="A905" s="47" t="s">
        <v>337</v>
      </c>
      <c r="B905" s="14">
        <v>746.17499999999995</v>
      </c>
      <c r="C905" s="48">
        <v>0</v>
      </c>
    </row>
    <row r="906" spans="1:3">
      <c r="A906" s="47" t="s">
        <v>337</v>
      </c>
      <c r="B906" s="14">
        <v>752.09800000000007</v>
      </c>
      <c r="C906" s="48">
        <v>33.830345454545458</v>
      </c>
    </row>
    <row r="907" spans="1:3">
      <c r="A907" s="47" t="s">
        <v>337</v>
      </c>
      <c r="B907" s="14">
        <v>1002.3800000000001</v>
      </c>
      <c r="C907" s="48">
        <v>35.874414976599063</v>
      </c>
    </row>
    <row r="908" spans="1:3">
      <c r="A908" s="47" t="s">
        <v>337</v>
      </c>
      <c r="B908" s="14">
        <v>866.37000000000012</v>
      </c>
      <c r="C908" s="48">
        <v>24.841160220994475</v>
      </c>
    </row>
    <row r="909" spans="1:3">
      <c r="A909" s="47" t="s">
        <v>337</v>
      </c>
      <c r="B909" s="14">
        <v>266.39</v>
      </c>
      <c r="C909" s="48">
        <v>0</v>
      </c>
    </row>
    <row r="910" spans="1:3">
      <c r="A910" s="47" t="s">
        <v>337</v>
      </c>
      <c r="B910" s="14">
        <v>816.76666666666654</v>
      </c>
      <c r="C910" s="48">
        <v>14.625882352941176</v>
      </c>
    </row>
    <row r="911" spans="1:3">
      <c r="A911" s="47" t="s">
        <v>337</v>
      </c>
      <c r="B911" s="14">
        <v>752.24666666666678</v>
      </c>
      <c r="C911" s="48">
        <v>6.0276541640177994</v>
      </c>
    </row>
    <row r="912" spans="1:3">
      <c r="A912" s="47" t="s">
        <v>337</v>
      </c>
      <c r="B912" s="14">
        <v>386.98333333333335</v>
      </c>
      <c r="C912" s="48">
        <v>0.54828326180257514</v>
      </c>
    </row>
    <row r="913" spans="1:3">
      <c r="A913" s="47" t="s">
        <v>337</v>
      </c>
      <c r="B913" s="14">
        <v>939.25666666666666</v>
      </c>
      <c r="C913" s="48">
        <v>8.2942006269592472</v>
      </c>
    </row>
    <row r="914" spans="1:3">
      <c r="A914" s="47" t="s">
        <v>337</v>
      </c>
      <c r="B914" s="14">
        <v>681.30000000000007</v>
      </c>
      <c r="C914" s="48">
        <v>8.090750158931975</v>
      </c>
    </row>
    <row r="915" spans="1:3">
      <c r="A915" s="47" t="s">
        <v>337</v>
      </c>
      <c r="B915" s="14">
        <v>902.39</v>
      </c>
      <c r="C915" s="48">
        <v>21.373861386138611</v>
      </c>
    </row>
    <row r="916" spans="1:3">
      <c r="A916" s="47" t="s">
        <v>337</v>
      </c>
      <c r="B916" s="14">
        <v>939.22799999999984</v>
      </c>
      <c r="C916" s="48">
        <v>37.974406779661017</v>
      </c>
    </row>
    <row r="917" spans="1:3">
      <c r="A917" s="47" t="s">
        <v>337</v>
      </c>
      <c r="B917" s="14">
        <v>763.27333333333343</v>
      </c>
      <c r="C917" s="48">
        <v>19.580107526881719</v>
      </c>
    </row>
    <row r="918" spans="1:3">
      <c r="A918" s="47" t="s">
        <v>337</v>
      </c>
      <c r="B918" s="14">
        <v>869.4425</v>
      </c>
      <c r="C918" s="48">
        <v>30.592505430847208</v>
      </c>
    </row>
    <row r="919" spans="1:3">
      <c r="A919" s="47" t="s">
        <v>337</v>
      </c>
      <c r="B919" s="14">
        <v>1084.5025000000001</v>
      </c>
      <c r="C919" s="48">
        <v>52.467650714729643</v>
      </c>
    </row>
    <row r="920" spans="1:3">
      <c r="A920" s="47" t="s">
        <v>337</v>
      </c>
      <c r="B920" s="14">
        <v>402.59250000000003</v>
      </c>
      <c r="C920" s="48">
        <v>43.6953125</v>
      </c>
    </row>
    <row r="921" spans="1:3">
      <c r="A921" s="47" t="s">
        <v>337</v>
      </c>
      <c r="B921" s="14">
        <v>900.57999999999993</v>
      </c>
      <c r="C921" s="48">
        <v>41.67377076411961</v>
      </c>
    </row>
    <row r="922" spans="1:3">
      <c r="A922" s="47" t="s">
        <v>337</v>
      </c>
      <c r="B922" s="14">
        <v>768.13</v>
      </c>
      <c r="C922" s="48">
        <v>7.9226519337016574</v>
      </c>
    </row>
    <row r="923" spans="1:3">
      <c r="A923" s="47" t="s">
        <v>337</v>
      </c>
      <c r="B923" s="14">
        <v>421.94166666666666</v>
      </c>
      <c r="C923" s="48">
        <v>24.578125</v>
      </c>
    </row>
    <row r="924" spans="1:3">
      <c r="A924" s="47" t="s">
        <v>337</v>
      </c>
      <c r="B924" s="14">
        <v>774.1875</v>
      </c>
      <c r="C924" s="48">
        <v>22.777306273062731</v>
      </c>
    </row>
    <row r="925" spans="1:3">
      <c r="A925" s="47" t="s">
        <v>337</v>
      </c>
      <c r="B925" s="14">
        <v>1135.8899999999999</v>
      </c>
      <c r="C925" s="48">
        <v>118.90470588235294</v>
      </c>
    </row>
    <row r="926" spans="1:3">
      <c r="A926" s="47" t="s">
        <v>337</v>
      </c>
      <c r="B926" s="14">
        <v>843.52499999999998</v>
      </c>
      <c r="C926" s="48">
        <v>13.037128712871288</v>
      </c>
    </row>
    <row r="927" spans="1:3">
      <c r="A927" s="47" t="s">
        <v>337</v>
      </c>
      <c r="B927" s="14">
        <v>0</v>
      </c>
      <c r="C927" s="48">
        <v>6.3981617647058826</v>
      </c>
    </row>
    <row r="928" spans="1:3">
      <c r="A928" s="47" t="s">
        <v>337</v>
      </c>
      <c r="B928" s="14">
        <v>0</v>
      </c>
      <c r="C928" s="48">
        <v>0</v>
      </c>
    </row>
    <row r="929" spans="1:3">
      <c r="A929" s="47" t="s">
        <v>337</v>
      </c>
      <c r="B929" s="14">
        <v>0</v>
      </c>
      <c r="C929" s="48">
        <v>0</v>
      </c>
    </row>
    <row r="930" spans="1:3">
      <c r="A930" s="47" t="s">
        <v>337</v>
      </c>
      <c r="B930" s="14">
        <v>0</v>
      </c>
      <c r="C930" s="48">
        <v>0</v>
      </c>
    </row>
    <row r="931" spans="1:3">
      <c r="A931" s="47" t="s">
        <v>337</v>
      </c>
      <c r="B931" s="14">
        <v>0</v>
      </c>
      <c r="C931" s="48">
        <v>0</v>
      </c>
    </row>
    <row r="932" spans="1:3">
      <c r="A932" s="47" t="s">
        <v>337</v>
      </c>
      <c r="B932" s="14">
        <v>0</v>
      </c>
      <c r="C932" s="48">
        <v>0</v>
      </c>
    </row>
    <row r="933" spans="1:3">
      <c r="A933" s="47" t="s">
        <v>337</v>
      </c>
      <c r="B933" s="14">
        <v>0</v>
      </c>
      <c r="C933" s="48">
        <v>0</v>
      </c>
    </row>
    <row r="934" spans="1:3">
      <c r="A934" s="47" t="s">
        <v>337</v>
      </c>
      <c r="B934" s="14">
        <v>984.57333333333338</v>
      </c>
      <c r="C934" s="48">
        <v>42.443750000000001</v>
      </c>
    </row>
    <row r="935" spans="1:3">
      <c r="A935" s="47" t="s">
        <v>337</v>
      </c>
      <c r="B935" s="14">
        <v>621.57499999999993</v>
      </c>
      <c r="C935" s="48">
        <v>0</v>
      </c>
    </row>
    <row r="936" spans="1:3">
      <c r="A936" s="47" t="s">
        <v>337</v>
      </c>
      <c r="B936" s="14">
        <v>742.70800000000008</v>
      </c>
      <c r="C936" s="48">
        <v>34.817896389324964</v>
      </c>
    </row>
    <row r="937" spans="1:3">
      <c r="A937" s="47" t="s">
        <v>337</v>
      </c>
      <c r="B937" s="14">
        <v>713.45</v>
      </c>
      <c r="C937" s="48">
        <v>0</v>
      </c>
    </row>
    <row r="938" spans="1:3">
      <c r="A938" s="47" t="s">
        <v>337</v>
      </c>
      <c r="B938" s="14">
        <v>962.82666666666648</v>
      </c>
      <c r="C938" s="48">
        <v>29.043954030646233</v>
      </c>
    </row>
    <row r="939" spans="1:3">
      <c r="A939" s="47" t="s">
        <v>337</v>
      </c>
      <c r="B939" s="14">
        <v>1193.8</v>
      </c>
      <c r="C939" s="48">
        <v>43.504528676888135</v>
      </c>
    </row>
    <row r="940" spans="1:3">
      <c r="A940" s="47" t="s">
        <v>337</v>
      </c>
      <c r="B940" s="14">
        <v>1027.4449999999999</v>
      </c>
      <c r="C940" s="48">
        <v>31.758857884490588</v>
      </c>
    </row>
    <row r="941" spans="1:3">
      <c r="A941" s="47" t="s">
        <v>337</v>
      </c>
      <c r="B941" s="14">
        <v>2085.9699999999998</v>
      </c>
      <c r="C941" s="48">
        <v>30.844628357276697</v>
      </c>
    </row>
    <row r="942" spans="1:3">
      <c r="A942" s="47" t="s">
        <v>337</v>
      </c>
      <c r="B942" s="14">
        <v>1052.4860000000001</v>
      </c>
      <c r="C942" s="48">
        <v>76.96283572767021</v>
      </c>
    </row>
    <row r="943" spans="1:3">
      <c r="A943" s="47" t="s">
        <v>337</v>
      </c>
      <c r="B943" s="14">
        <v>807.99399999999991</v>
      </c>
      <c r="C943" s="48">
        <v>28.778059377262849</v>
      </c>
    </row>
    <row r="944" spans="1:3">
      <c r="A944" s="47" t="s">
        <v>337</v>
      </c>
      <c r="B944" s="14">
        <v>1017.97</v>
      </c>
      <c r="C944" s="48">
        <v>65.119300437226727</v>
      </c>
    </row>
    <row r="945" spans="1:3">
      <c r="A945" s="47" t="s">
        <v>337</v>
      </c>
      <c r="B945" s="14">
        <v>875.30416666666667</v>
      </c>
      <c r="C945" s="48">
        <v>72.109090909090895</v>
      </c>
    </row>
    <row r="946" spans="1:3">
      <c r="A946" s="47" t="s">
        <v>337</v>
      </c>
      <c r="B946" s="14">
        <v>0</v>
      </c>
      <c r="C946" s="48">
        <v>0</v>
      </c>
    </row>
    <row r="947" spans="1:3">
      <c r="A947" s="47" t="s">
        <v>337</v>
      </c>
      <c r="B947" s="14">
        <v>1100.2341666666669</v>
      </c>
      <c r="C947" s="48">
        <v>74.340740740740742</v>
      </c>
    </row>
    <row r="948" spans="1:3">
      <c r="A948" s="47" t="s">
        <v>337</v>
      </c>
      <c r="B948" s="14">
        <v>1053.2566666666667</v>
      </c>
      <c r="C948" s="48">
        <v>16.399905123339657</v>
      </c>
    </row>
    <row r="949" spans="1:3">
      <c r="A949" s="47" t="s">
        <v>337</v>
      </c>
      <c r="B949" s="14">
        <v>1068.9724999999999</v>
      </c>
      <c r="C949" s="48">
        <v>71.08387096774193</v>
      </c>
    </row>
    <row r="950" spans="1:3">
      <c r="A950" s="47" t="s">
        <v>337</v>
      </c>
      <c r="B950" s="14">
        <v>1111.8983333333333</v>
      </c>
      <c r="C950" s="48">
        <v>58.062732520846701</v>
      </c>
    </row>
    <row r="951" spans="1:3">
      <c r="A951" s="47" t="s">
        <v>337</v>
      </c>
      <c r="B951" s="14">
        <v>1018.4883333333332</v>
      </c>
      <c r="C951" s="48">
        <v>48.280469245402664</v>
      </c>
    </row>
    <row r="952" spans="1:3">
      <c r="A952" s="47" t="s">
        <v>337</v>
      </c>
      <c r="B952" s="14">
        <v>1226.2450000000001</v>
      </c>
      <c r="C952" s="48">
        <v>60.222100789313906</v>
      </c>
    </row>
    <row r="953" spans="1:3">
      <c r="A953" s="47" t="s">
        <v>337</v>
      </c>
      <c r="B953" s="14">
        <v>1030.8866666666665</v>
      </c>
      <c r="C953" s="48">
        <v>29.072359266287162</v>
      </c>
    </row>
    <row r="954" spans="1:3">
      <c r="A954" s="47" t="s">
        <v>337</v>
      </c>
      <c r="B954" s="14">
        <v>1165.7850000000001</v>
      </c>
      <c r="C954" s="48">
        <v>72.333041848844474</v>
      </c>
    </row>
    <row r="955" spans="1:3">
      <c r="A955" s="47" t="s">
        <v>337</v>
      </c>
      <c r="B955" s="14">
        <v>1099.6691666666666</v>
      </c>
      <c r="C955" s="48">
        <v>47.921475312314094</v>
      </c>
    </row>
    <row r="956" spans="1:3">
      <c r="A956" s="47" t="s">
        <v>337</v>
      </c>
      <c r="B956" s="14">
        <v>0</v>
      </c>
      <c r="C956" s="48">
        <v>0</v>
      </c>
    </row>
    <row r="957" spans="1:3">
      <c r="A957" s="47" t="s">
        <v>337</v>
      </c>
      <c r="B957" s="14">
        <v>1156.2144444444446</v>
      </c>
      <c r="C957" s="48">
        <v>94.697220487195494</v>
      </c>
    </row>
    <row r="958" spans="1:3">
      <c r="A958" s="47" t="s">
        <v>337</v>
      </c>
      <c r="B958" s="14">
        <v>1201.0249999999999</v>
      </c>
      <c r="C958" s="48">
        <v>32.861600279524808</v>
      </c>
    </row>
    <row r="959" spans="1:3">
      <c r="A959" s="47" t="s">
        <v>337</v>
      </c>
      <c r="B959" s="14">
        <v>0</v>
      </c>
      <c r="C959" s="48">
        <v>0</v>
      </c>
    </row>
    <row r="960" spans="1:3">
      <c r="A960" s="47" t="s">
        <v>337</v>
      </c>
      <c r="B960" s="14">
        <v>1572.8908333333331</v>
      </c>
      <c r="C960" s="48">
        <v>101.05789473684212</v>
      </c>
    </row>
    <row r="961" spans="1:3">
      <c r="A961" s="47" t="s">
        <v>337</v>
      </c>
      <c r="B961" s="14">
        <v>1354.4833333333333</v>
      </c>
      <c r="C961" s="48">
        <v>89.502254209668649</v>
      </c>
    </row>
    <row r="962" spans="1:3">
      <c r="A962" s="47" t="s">
        <v>337</v>
      </c>
      <c r="B962" s="14">
        <v>1436.0141666666666</v>
      </c>
      <c r="C962" s="48">
        <v>104.55437262357414</v>
      </c>
    </row>
    <row r="963" spans="1:3">
      <c r="A963" s="47" t="s">
        <v>337</v>
      </c>
      <c r="B963" s="14">
        <v>824.55916666666678</v>
      </c>
      <c r="C963" s="48">
        <v>20.492386900742741</v>
      </c>
    </row>
    <row r="964" spans="1:3">
      <c r="A964" s="47" t="s">
        <v>337</v>
      </c>
      <c r="B964" s="14">
        <v>1171.28</v>
      </c>
      <c r="C964" s="48">
        <v>84.316952353282971</v>
      </c>
    </row>
    <row r="965" spans="1:3">
      <c r="A965" s="47" t="s">
        <v>337</v>
      </c>
      <c r="B965" s="14">
        <v>0</v>
      </c>
      <c r="C965" s="48">
        <v>0</v>
      </c>
    </row>
    <row r="966" spans="1:3">
      <c r="A966" s="47" t="s">
        <v>337</v>
      </c>
      <c r="B966" s="14">
        <v>920.00800000000004</v>
      </c>
      <c r="C966" s="48">
        <v>6.5764244186046517</v>
      </c>
    </row>
    <row r="967" spans="1:3">
      <c r="A967" s="47" t="s">
        <v>337</v>
      </c>
      <c r="B967" s="14">
        <v>0</v>
      </c>
      <c r="C967" s="48">
        <v>0</v>
      </c>
    </row>
    <row r="968" spans="1:3">
      <c r="A968" s="47" t="s">
        <v>337</v>
      </c>
      <c r="B968" s="14">
        <v>0</v>
      </c>
      <c r="C968" s="48">
        <v>0</v>
      </c>
    </row>
    <row r="969" spans="1:3">
      <c r="A969" s="47" t="s">
        <v>337</v>
      </c>
      <c r="B969" s="14">
        <v>1479.0808333333334</v>
      </c>
      <c r="C969" s="48">
        <v>99.15280783101494</v>
      </c>
    </row>
    <row r="970" spans="1:3">
      <c r="A970" s="47" t="s">
        <v>337</v>
      </c>
      <c r="B970" s="14">
        <v>0</v>
      </c>
      <c r="C970" s="48">
        <v>0</v>
      </c>
    </row>
    <row r="971" spans="1:3">
      <c r="A971" s="47" t="s">
        <v>337</v>
      </c>
      <c r="B971" s="14">
        <v>1474.2116666666668</v>
      </c>
      <c r="C971" s="48">
        <v>100.76166932482722</v>
      </c>
    </row>
    <row r="972" spans="1:3">
      <c r="A972" s="47" t="s">
        <v>337</v>
      </c>
      <c r="B972" s="14">
        <v>1530.3366666666664</v>
      </c>
      <c r="C972" s="48">
        <v>90.417597022860193</v>
      </c>
    </row>
    <row r="973" spans="1:3">
      <c r="A973" s="47" t="s">
        <v>337</v>
      </c>
      <c r="B973" s="14">
        <v>1415.9975000000002</v>
      </c>
      <c r="C973" s="48">
        <v>99.931070070613799</v>
      </c>
    </row>
    <row r="974" spans="1:3">
      <c r="A974" s="47" t="s">
        <v>337</v>
      </c>
      <c r="B974" s="14">
        <v>0</v>
      </c>
      <c r="C974" s="48">
        <v>0</v>
      </c>
    </row>
    <row r="975" spans="1:3">
      <c r="A975" s="47" t="s">
        <v>337</v>
      </c>
      <c r="B975" s="14">
        <v>0</v>
      </c>
      <c r="C975" s="48">
        <v>0</v>
      </c>
    </row>
    <row r="976" spans="1:3">
      <c r="A976" s="47" t="s">
        <v>337</v>
      </c>
      <c r="B976" s="14">
        <v>954.09416666666675</v>
      </c>
      <c r="C976" s="48">
        <v>47.442656250000006</v>
      </c>
    </row>
    <row r="977" spans="1:3">
      <c r="A977" s="47" t="s">
        <v>337</v>
      </c>
      <c r="B977" s="14">
        <v>1255.9275</v>
      </c>
      <c r="C977" s="48">
        <v>58.174456816947313</v>
      </c>
    </row>
    <row r="978" spans="1:3">
      <c r="A978" s="47" t="s">
        <v>337</v>
      </c>
      <c r="B978" s="14">
        <v>1590.4</v>
      </c>
      <c r="C978" s="48">
        <v>31.478747597693786</v>
      </c>
    </row>
    <row r="979" spans="1:3">
      <c r="A979" s="47" t="s">
        <v>337</v>
      </c>
      <c r="B979" s="14">
        <v>887.28499999999997</v>
      </c>
      <c r="C979" s="48">
        <v>47.076226348983887</v>
      </c>
    </row>
    <row r="980" spans="1:3">
      <c r="A980" s="47" t="s">
        <v>337</v>
      </c>
      <c r="B980" s="14">
        <v>1417.9191666666666</v>
      </c>
      <c r="C980" s="48">
        <v>87.593779904306217</v>
      </c>
    </row>
    <row r="981" spans="1:3">
      <c r="A981" s="47" t="s">
        <v>337</v>
      </c>
      <c r="B981" s="14">
        <v>1187.2858333333334</v>
      </c>
      <c r="C981" s="48">
        <v>66.031605246720801</v>
      </c>
    </row>
    <row r="982" spans="1:3">
      <c r="A982" s="47" t="s">
        <v>337</v>
      </c>
      <c r="B982" s="14">
        <v>1377.2833333333335</v>
      </c>
      <c r="C982" s="48">
        <v>101.38973384030417</v>
      </c>
    </row>
    <row r="983" spans="1:3">
      <c r="A983" s="47" t="s">
        <v>337</v>
      </c>
      <c r="B983" s="14">
        <v>1395.1128571428574</v>
      </c>
      <c r="C983" s="48">
        <v>76.558188484519277</v>
      </c>
    </row>
    <row r="984" spans="1:3">
      <c r="A984" s="47" t="s">
        <v>337</v>
      </c>
      <c r="B984" s="14">
        <v>800.48</v>
      </c>
      <c r="C984" s="48">
        <v>19.680168185003506</v>
      </c>
    </row>
    <row r="985" spans="1:3">
      <c r="A985" s="47" t="s">
        <v>337</v>
      </c>
      <c r="B985" s="14">
        <v>1112.5728571428569</v>
      </c>
      <c r="C985" s="48">
        <v>20.228176501860712</v>
      </c>
    </row>
    <row r="986" spans="1:3">
      <c r="A986" s="47" t="s">
        <v>337</v>
      </c>
      <c r="B986" s="14">
        <v>959.1149999999999</v>
      </c>
      <c r="C986" s="48">
        <v>8.7813517441860469</v>
      </c>
    </row>
    <row r="987" spans="1:3">
      <c r="A987" s="47" t="s">
        <v>337</v>
      </c>
      <c r="B987" s="14">
        <v>1442.6666666666667</v>
      </c>
      <c r="C987" s="48">
        <v>128.47779739272133</v>
      </c>
    </row>
    <row r="988" spans="1:3">
      <c r="A988" s="47" t="s">
        <v>337</v>
      </c>
      <c r="B988" s="14">
        <v>1588.2</v>
      </c>
      <c r="C988" s="48">
        <v>25.679762648344784</v>
      </c>
    </row>
    <row r="989" spans="1:3">
      <c r="A989" s="47" t="s">
        <v>337</v>
      </c>
      <c r="B989" s="14">
        <v>1447.5325000000003</v>
      </c>
      <c r="C989" s="48">
        <v>94.987326120556403</v>
      </c>
    </row>
    <row r="990" spans="1:3">
      <c r="A990" s="47" t="s">
        <v>337</v>
      </c>
      <c r="B990" s="14">
        <v>1261.8608333333334</v>
      </c>
      <c r="C990" s="48">
        <v>81.576612434631031</v>
      </c>
    </row>
    <row r="991" spans="1:3">
      <c r="A991" s="47" t="s">
        <v>337</v>
      </c>
      <c r="B991" s="14">
        <v>1214.71</v>
      </c>
      <c r="C991" s="48">
        <v>16.712544620091787</v>
      </c>
    </row>
    <row r="992" spans="1:3">
      <c r="A992" s="47" t="s">
        <v>337</v>
      </c>
      <c r="B992" s="14">
        <v>1432.0233333333333</v>
      </c>
      <c r="C992" s="48">
        <v>120.30989696312365</v>
      </c>
    </row>
    <row r="993" spans="1:3">
      <c r="A993" s="47" t="s">
        <v>337</v>
      </c>
      <c r="B993" s="14">
        <v>1449.7700000000002</v>
      </c>
      <c r="C993" s="48">
        <v>19.571071643588198</v>
      </c>
    </row>
    <row r="994" spans="1:3">
      <c r="A994" s="47" t="s">
        <v>337</v>
      </c>
      <c r="B994" s="14">
        <v>1004.8125000000001</v>
      </c>
      <c r="C994" s="48">
        <v>62.963068545803978</v>
      </c>
    </row>
    <row r="995" spans="1:3">
      <c r="A995" s="47" t="s">
        <v>337</v>
      </c>
      <c r="B995" s="14">
        <v>1133.5475000000001</v>
      </c>
      <c r="C995" s="48">
        <v>90.046720799500306</v>
      </c>
    </row>
    <row r="996" spans="1:3">
      <c r="A996" s="47" t="s">
        <v>337</v>
      </c>
      <c r="B996" s="14">
        <v>1115.3311111111109</v>
      </c>
      <c r="C996" s="48">
        <v>73.175677302829612</v>
      </c>
    </row>
    <row r="997" spans="1:3">
      <c r="A997" s="47" t="s">
        <v>337</v>
      </c>
      <c r="B997" s="14">
        <v>861.98750000000007</v>
      </c>
      <c r="C997" s="48">
        <v>6.0969706433479072</v>
      </c>
    </row>
    <row r="998" spans="1:3">
      <c r="A998" s="47" t="s">
        <v>337</v>
      </c>
      <c r="B998" s="14">
        <v>756.79250000000002</v>
      </c>
      <c r="C998" s="48">
        <v>11.0197320782042</v>
      </c>
    </row>
    <row r="999" spans="1:3">
      <c r="A999" s="47" t="s">
        <v>337</v>
      </c>
      <c r="B999" s="14">
        <v>1054.45</v>
      </c>
      <c r="C999" s="48">
        <v>43.635852592129915</v>
      </c>
    </row>
    <row r="1000" spans="1:3">
      <c r="A1000" s="47" t="s">
        <v>337</v>
      </c>
      <c r="B1000" s="14">
        <v>1179.54</v>
      </c>
      <c r="C1000" s="48">
        <v>8.0305139186295502</v>
      </c>
    </row>
    <row r="1001" spans="1:3">
      <c r="A1001" s="47" t="s">
        <v>337</v>
      </c>
      <c r="B1001" s="14">
        <v>1358.3899999999999</v>
      </c>
      <c r="C1001" s="48">
        <v>7.4732510288065841</v>
      </c>
    </row>
    <row r="1002" spans="1:3">
      <c r="A1002" s="47" t="s">
        <v>337</v>
      </c>
      <c r="B1002" s="14">
        <v>897.38857142857148</v>
      </c>
      <c r="C1002" s="48">
        <v>40.488614800759017</v>
      </c>
    </row>
    <row r="1003" spans="1:3">
      <c r="A1003" s="47" t="s">
        <v>337</v>
      </c>
      <c r="B1003" s="14">
        <v>1068.2866666666666</v>
      </c>
      <c r="C1003" s="48">
        <v>86.574558032282852</v>
      </c>
    </row>
    <row r="1004" spans="1:3">
      <c r="A1004" s="47" t="s">
        <v>337</v>
      </c>
      <c r="B1004" s="14">
        <v>1039.7516666666668</v>
      </c>
      <c r="C1004" s="48">
        <v>56.6809614168248</v>
      </c>
    </row>
    <row r="1005" spans="1:3">
      <c r="A1005" s="47" t="s">
        <v>337</v>
      </c>
      <c r="B1005" s="14">
        <v>958.40800000000013</v>
      </c>
      <c r="C1005" s="48">
        <v>9.4094316052467217</v>
      </c>
    </row>
    <row r="1006" spans="1:3">
      <c r="A1006" s="47" t="s">
        <v>337</v>
      </c>
      <c r="B1006" s="14">
        <v>952.40800000000002</v>
      </c>
      <c r="C1006" s="48">
        <v>66.994621790423309</v>
      </c>
    </row>
    <row r="1007" spans="1:3">
      <c r="A1007" s="47" t="s">
        <v>337</v>
      </c>
      <c r="B1007" s="14">
        <v>922.58199999999999</v>
      </c>
      <c r="C1007" s="48">
        <v>61.393823733518381</v>
      </c>
    </row>
    <row r="1008" spans="1:3">
      <c r="A1008" s="47" t="s">
        <v>337</v>
      </c>
      <c r="B1008" s="14">
        <v>899.70500000000004</v>
      </c>
      <c r="C1008" s="48">
        <v>36.958244111349039</v>
      </c>
    </row>
    <row r="1009" spans="1:3">
      <c r="A1009" s="47" t="s">
        <v>337</v>
      </c>
      <c r="B1009" s="14">
        <v>0</v>
      </c>
      <c r="C1009" s="48">
        <v>8.5307692307692307</v>
      </c>
    </row>
    <row r="1010" spans="1:3">
      <c r="A1010" s="47" t="s">
        <v>330</v>
      </c>
      <c r="B1010" s="14">
        <v>957.92600000000004</v>
      </c>
      <c r="C1010" s="48">
        <v>0</v>
      </c>
    </row>
    <row r="1011" spans="1:3">
      <c r="A1011" s="47" t="s">
        <v>337</v>
      </c>
      <c r="B1011" s="14">
        <v>1250.7</v>
      </c>
      <c r="C1011" s="48">
        <v>4.3258928571428577</v>
      </c>
    </row>
    <row r="1012" spans="1:3">
      <c r="A1012" s="47" t="s">
        <v>337</v>
      </c>
      <c r="B1012" s="14">
        <v>901.76599999999996</v>
      </c>
      <c r="C1012" s="48">
        <v>0.39894578313253015</v>
      </c>
    </row>
    <row r="1013" spans="1:3">
      <c r="A1013" s="47" t="s">
        <v>337</v>
      </c>
      <c r="B1013" s="14">
        <v>1307.8116666666665</v>
      </c>
      <c r="C1013" s="48">
        <v>49.498387096774188</v>
      </c>
    </row>
    <row r="1014" spans="1:3">
      <c r="A1014" s="47" t="s">
        <v>337</v>
      </c>
      <c r="B1014" s="14">
        <v>1265.8</v>
      </c>
      <c r="C1014" s="48">
        <v>52.500403225806451</v>
      </c>
    </row>
    <row r="1015" spans="1:3">
      <c r="A1015" s="47" t="s">
        <v>330</v>
      </c>
      <c r="B1015" s="14">
        <v>1056.2309090909091</v>
      </c>
      <c r="C1015" s="48">
        <v>3.4145179372197312</v>
      </c>
    </row>
    <row r="1016" spans="1:3">
      <c r="A1016" s="47" t="s">
        <v>337</v>
      </c>
      <c r="B1016" s="14">
        <v>1133.0516666666665</v>
      </c>
      <c r="C1016" s="48">
        <v>54.854435483870972</v>
      </c>
    </row>
    <row r="1017" spans="1:3">
      <c r="A1017" s="47" t="s">
        <v>337</v>
      </c>
      <c r="B1017" s="14">
        <v>1380.5050000000001</v>
      </c>
      <c r="C1017" s="48">
        <v>54.936629526462397</v>
      </c>
    </row>
    <row r="1018" spans="1:3">
      <c r="A1018" s="47" t="s">
        <v>337</v>
      </c>
      <c r="B1018" s="14">
        <v>1633.0471428571429</v>
      </c>
      <c r="C1018" s="48">
        <v>85.52811653116531</v>
      </c>
    </row>
    <row r="1019" spans="1:3">
      <c r="A1019" s="47" t="s">
        <v>337</v>
      </c>
      <c r="B1019" s="14">
        <v>2030.2574999999999</v>
      </c>
      <c r="C1019" s="48">
        <v>133.08020261713804</v>
      </c>
    </row>
    <row r="1020" spans="1:3">
      <c r="A1020" s="47" t="s">
        <v>330</v>
      </c>
      <c r="B1020" s="14">
        <v>1502.7066666666667</v>
      </c>
      <c r="C1020" s="48">
        <v>70.761818181818185</v>
      </c>
    </row>
    <row r="1021" spans="1:3">
      <c r="A1021" s="47" t="s">
        <v>337</v>
      </c>
      <c r="B1021" s="14">
        <v>1012.0371428571428</v>
      </c>
      <c r="C1021" s="48">
        <v>24.002956989247313</v>
      </c>
    </row>
    <row r="1022" spans="1:3">
      <c r="A1022" s="47" t="s">
        <v>330</v>
      </c>
      <c r="B1022" s="14">
        <v>1322.4666666666665</v>
      </c>
      <c r="C1022" s="48">
        <v>29.919161676646709</v>
      </c>
    </row>
    <row r="1023" spans="1:3">
      <c r="A1023" s="47" t="s">
        <v>330</v>
      </c>
      <c r="B1023" s="14">
        <v>1163.0242857142857</v>
      </c>
      <c r="C1023" s="48">
        <v>29.813997005988025</v>
      </c>
    </row>
    <row r="1024" spans="1:3">
      <c r="A1024" s="47" t="s">
        <v>337</v>
      </c>
      <c r="B1024" s="14">
        <v>1263.46</v>
      </c>
      <c r="C1024" s="48">
        <v>54.081784386617095</v>
      </c>
    </row>
    <row r="1025" spans="1:3">
      <c r="A1025" s="47" t="s">
        <v>337</v>
      </c>
      <c r="B1025" s="14">
        <v>964.85500000000002</v>
      </c>
      <c r="C1025" s="48">
        <v>14.016571969696967</v>
      </c>
    </row>
    <row r="1026" spans="1:3">
      <c r="A1026" s="47" t="s">
        <v>337</v>
      </c>
      <c r="B1026" s="14">
        <v>908.61500000000001</v>
      </c>
      <c r="C1026" s="48">
        <v>35.394583843329258</v>
      </c>
    </row>
    <row r="1027" spans="1:3">
      <c r="A1027" s="47" t="s">
        <v>337</v>
      </c>
      <c r="B1027" s="14">
        <v>1493.1475</v>
      </c>
      <c r="C1027" s="48">
        <v>36.682799442896936</v>
      </c>
    </row>
    <row r="1028" spans="1:3">
      <c r="A1028" s="47" t="s">
        <v>337</v>
      </c>
      <c r="B1028" s="14">
        <v>920.13399999999979</v>
      </c>
      <c r="C1028" s="48">
        <v>28.400089605734767</v>
      </c>
    </row>
    <row r="1029" spans="1:3">
      <c r="A1029" s="47" t="s">
        <v>337</v>
      </c>
      <c r="B1029" s="14">
        <v>1126.258</v>
      </c>
      <c r="C1029" s="48">
        <v>49.616158900836318</v>
      </c>
    </row>
    <row r="1030" spans="1:3">
      <c r="A1030" s="47" t="s">
        <v>337</v>
      </c>
      <c r="B1030" s="14">
        <v>0</v>
      </c>
      <c r="C1030" s="48">
        <v>0</v>
      </c>
    </row>
    <row r="1031" spans="1:3">
      <c r="A1031" s="47" t="s">
        <v>337</v>
      </c>
      <c r="B1031" s="14">
        <v>0</v>
      </c>
      <c r="C1031" s="48">
        <v>0</v>
      </c>
    </row>
    <row r="1032" spans="1:3">
      <c r="A1032" s="47" t="s">
        <v>337</v>
      </c>
      <c r="B1032" s="14">
        <v>0</v>
      </c>
      <c r="C1032" s="48">
        <v>0</v>
      </c>
    </row>
    <row r="1033" spans="1:3">
      <c r="A1033" s="47" t="s">
        <v>337</v>
      </c>
      <c r="B1033" s="14">
        <v>0</v>
      </c>
      <c r="C1033" s="48">
        <v>0</v>
      </c>
    </row>
    <row r="1034" spans="1:3">
      <c r="A1034" s="47" t="s">
        <v>337</v>
      </c>
      <c r="B1034" s="14">
        <v>0</v>
      </c>
      <c r="C1034" s="48">
        <v>0</v>
      </c>
    </row>
    <row r="1035" spans="1:3">
      <c r="A1035" s="47" t="s">
        <v>330</v>
      </c>
      <c r="B1035" s="14">
        <v>351.81</v>
      </c>
      <c r="C1035" s="48">
        <v>0</v>
      </c>
    </row>
    <row r="1036" spans="1:3">
      <c r="A1036" s="47" t="s">
        <v>330</v>
      </c>
      <c r="B1036" s="14">
        <v>1495.4166666666667</v>
      </c>
      <c r="C1036" s="48">
        <v>0</v>
      </c>
    </row>
    <row r="1037" spans="1:3">
      <c r="A1037" s="47" t="s">
        <v>330</v>
      </c>
      <c r="B1037" s="14">
        <v>1388.6666666666667</v>
      </c>
      <c r="C1037" s="48">
        <v>0</v>
      </c>
    </row>
    <row r="1038" spans="1:3">
      <c r="A1038" s="47" t="s">
        <v>330</v>
      </c>
      <c r="B1038" s="14">
        <v>206.80999999999997</v>
      </c>
      <c r="C1038" s="48">
        <v>0</v>
      </c>
    </row>
    <row r="1039" spans="1:3">
      <c r="A1039" s="47" t="s">
        <v>330</v>
      </c>
      <c r="B1039" s="14">
        <v>215.804</v>
      </c>
      <c r="C1039" s="48">
        <v>0</v>
      </c>
    </row>
    <row r="1040" spans="1:3">
      <c r="A1040" s="47" t="s">
        <v>330</v>
      </c>
      <c r="B1040" s="14">
        <v>1240.2766666666666</v>
      </c>
      <c r="C1040" s="48">
        <v>52.813579277864996</v>
      </c>
    </row>
    <row r="1041" spans="1:3">
      <c r="A1041" s="47" t="s">
        <v>330</v>
      </c>
      <c r="B1041" s="14">
        <v>1295.0049999999999</v>
      </c>
      <c r="C1041" s="48">
        <v>14.776145303100417</v>
      </c>
    </row>
    <row r="1042" spans="1:3">
      <c r="A1042" s="47" t="s">
        <v>330</v>
      </c>
      <c r="B1042" s="14">
        <v>1414.1320000000001</v>
      </c>
      <c r="C1042" s="48">
        <v>38.714421703950499</v>
      </c>
    </row>
    <row r="1043" spans="1:3">
      <c r="A1043" s="47" t="s">
        <v>330</v>
      </c>
      <c r="B1043" s="14">
        <v>1311.2766666666666</v>
      </c>
      <c r="C1043" s="48">
        <v>21.109041344843252</v>
      </c>
    </row>
    <row r="1044" spans="1:3">
      <c r="A1044" s="47" t="s">
        <v>330</v>
      </c>
      <c r="B1044" s="14">
        <v>1303.5625</v>
      </c>
      <c r="C1044" s="48">
        <v>24.12743931461209</v>
      </c>
    </row>
    <row r="1045" spans="1:3">
      <c r="A1045" s="47" t="s">
        <v>337</v>
      </c>
      <c r="B1045" s="14">
        <v>1653.2658333333331</v>
      </c>
      <c r="C1045" s="48">
        <v>84.14733881436608</v>
      </c>
    </row>
    <row r="1046" spans="1:3">
      <c r="A1046" s="47" t="s">
        <v>330</v>
      </c>
      <c r="B1046" s="14">
        <v>2297.6383333333333</v>
      </c>
      <c r="C1046" s="48">
        <v>139.38226909920184</v>
      </c>
    </row>
    <row r="1047" spans="1:3">
      <c r="A1047" s="47" t="s">
        <v>330</v>
      </c>
      <c r="B1047" s="14">
        <v>603.74499999999989</v>
      </c>
      <c r="C1047" s="48">
        <v>0</v>
      </c>
    </row>
    <row r="1048" spans="1:3">
      <c r="A1048" s="47" t="s">
        <v>330</v>
      </c>
      <c r="B1048" s="14">
        <v>1769.2600000000002</v>
      </c>
      <c r="C1048" s="48">
        <v>96.66854175681523</v>
      </c>
    </row>
    <row r="1049" spans="1:3">
      <c r="A1049" s="47" t="s">
        <v>330</v>
      </c>
      <c r="B1049" s="14">
        <v>1583.62</v>
      </c>
      <c r="C1049" s="48">
        <v>0</v>
      </c>
    </row>
    <row r="1050" spans="1:3">
      <c r="A1050" s="47" t="s">
        <v>330</v>
      </c>
      <c r="B1050" s="14">
        <v>1545.41</v>
      </c>
      <c r="C1050" s="48">
        <v>60.743184768498487</v>
      </c>
    </row>
    <row r="1051" spans="1:3">
      <c r="A1051" s="47" t="s">
        <v>330</v>
      </c>
      <c r="B1051" s="14">
        <v>1344.75</v>
      </c>
      <c r="C1051" s="48">
        <v>12.573298429319374</v>
      </c>
    </row>
    <row r="1052" spans="1:3">
      <c r="A1052" s="47" t="s">
        <v>330</v>
      </c>
      <c r="B1052" s="14">
        <v>1293.194</v>
      </c>
      <c r="C1052" s="48">
        <v>39.733936220847212</v>
      </c>
    </row>
    <row r="1053" spans="1:3">
      <c r="A1053" s="47" t="s">
        <v>330</v>
      </c>
      <c r="B1053" s="14">
        <v>1361.1959999999999</v>
      </c>
      <c r="C1053" s="48">
        <v>32.650726942298952</v>
      </c>
    </row>
    <row r="1054" spans="1:3">
      <c r="A1054" s="47" t="s">
        <v>330</v>
      </c>
      <c r="B1054" s="14">
        <v>0</v>
      </c>
      <c r="C1054" s="48">
        <v>3.9659685863874348</v>
      </c>
    </row>
    <row r="1055" spans="1:3">
      <c r="A1055" s="47" t="s">
        <v>330</v>
      </c>
      <c r="B1055" s="14">
        <v>0</v>
      </c>
      <c r="C1055" s="48">
        <v>2.66605365642579</v>
      </c>
    </row>
    <row r="1056" spans="1:3">
      <c r="A1056" s="47" t="s">
        <v>330</v>
      </c>
      <c r="B1056" s="14">
        <v>2282.12</v>
      </c>
      <c r="C1056" s="48">
        <v>33.656718750000003</v>
      </c>
    </row>
    <row r="1057" spans="1:3">
      <c r="A1057" s="47" t="s">
        <v>330</v>
      </c>
      <c r="B1057" s="14">
        <v>1680.8949999999998</v>
      </c>
      <c r="C1057" s="48">
        <v>21.955762081784385</v>
      </c>
    </row>
    <row r="1058" spans="1:3">
      <c r="A1058" s="47" t="s">
        <v>330</v>
      </c>
      <c r="B1058" s="14">
        <v>1874.9459999999999</v>
      </c>
      <c r="C1058" s="48">
        <v>0</v>
      </c>
    </row>
    <row r="1059" spans="1:3">
      <c r="A1059" s="47" t="s">
        <v>330</v>
      </c>
      <c r="B1059" s="14">
        <v>251.34</v>
      </c>
      <c r="C1059" s="48">
        <v>0</v>
      </c>
    </row>
    <row r="1060" spans="1:3">
      <c r="A1060" s="47" t="s">
        <v>330</v>
      </c>
      <c r="B1060" s="14">
        <v>1542.6291666666666</v>
      </c>
      <c r="C1060" s="48">
        <v>1.4219224924012157</v>
      </c>
    </row>
    <row r="1061" spans="1:3">
      <c r="A1061" s="47" t="s">
        <v>330</v>
      </c>
      <c r="B1061" s="14">
        <v>1503.4349999999999</v>
      </c>
      <c r="C1061" s="48">
        <v>0</v>
      </c>
    </row>
    <row r="1062" spans="1:3">
      <c r="A1062" s="47" t="s">
        <v>330</v>
      </c>
      <c r="B1062" s="14">
        <v>1458.3333333333333</v>
      </c>
      <c r="C1062" s="48">
        <v>0</v>
      </c>
    </row>
    <row r="1063" spans="1:3">
      <c r="A1063" s="47" t="s">
        <v>330</v>
      </c>
      <c r="B1063" s="14">
        <v>1650</v>
      </c>
      <c r="C1063" s="48">
        <v>0</v>
      </c>
    </row>
    <row r="1064" spans="1:3">
      <c r="A1064" s="47" t="s">
        <v>330</v>
      </c>
      <c r="B1064" s="14">
        <v>1669.4708333333335</v>
      </c>
      <c r="C1064" s="48">
        <v>20.656295754026353</v>
      </c>
    </row>
    <row r="1065" spans="1:3">
      <c r="A1065" s="47" t="s">
        <v>330</v>
      </c>
      <c r="B1065" s="14">
        <v>1737.7114285714288</v>
      </c>
      <c r="C1065" s="48">
        <v>5.5092857142857143</v>
      </c>
    </row>
    <row r="1066" spans="1:3">
      <c r="A1066" s="47" t="s">
        <v>330</v>
      </c>
      <c r="B1066" s="14">
        <v>201.34</v>
      </c>
      <c r="C1066" s="48">
        <v>0</v>
      </c>
    </row>
    <row r="1067" spans="1:3">
      <c r="A1067" s="47" t="s">
        <v>330</v>
      </c>
      <c r="B1067" s="14">
        <v>1847.8841666666665</v>
      </c>
      <c r="C1067" s="48">
        <v>19.390982142857141</v>
      </c>
    </row>
    <row r="1068" spans="1:3">
      <c r="A1068" s="47" t="s">
        <v>330</v>
      </c>
      <c r="B1068" s="14">
        <v>1632.3041666666666</v>
      </c>
      <c r="C1068" s="48">
        <v>5.7077678571428567</v>
      </c>
    </row>
    <row r="1069" spans="1:3">
      <c r="A1069" s="47" t="s">
        <v>330</v>
      </c>
      <c r="B1069" s="14">
        <v>351.34</v>
      </c>
      <c r="C1069" s="48">
        <v>0</v>
      </c>
    </row>
    <row r="1070" spans="1:3">
      <c r="A1070" s="47" t="s">
        <v>330</v>
      </c>
      <c r="B1070" s="14">
        <v>1625.25</v>
      </c>
      <c r="C1070" s="48">
        <v>0</v>
      </c>
    </row>
    <row r="1071" spans="1:3">
      <c r="A1071" s="47" t="s">
        <v>330</v>
      </c>
      <c r="B1071" s="14">
        <v>1558.3341666666668</v>
      </c>
      <c r="C1071" s="48">
        <v>0</v>
      </c>
    </row>
    <row r="1072" spans="1:3">
      <c r="A1072" s="47" t="s">
        <v>330</v>
      </c>
      <c r="B1072" s="14">
        <v>1200.8341666666668</v>
      </c>
      <c r="C1072" s="48">
        <v>0</v>
      </c>
    </row>
    <row r="1073" spans="1:3">
      <c r="A1073" s="47" t="s">
        <v>330</v>
      </c>
      <c r="B1073" s="14">
        <v>1516.6666666666667</v>
      </c>
      <c r="C1073" s="48">
        <v>0</v>
      </c>
    </row>
    <row r="1074" spans="1:3">
      <c r="A1074" s="47" t="s">
        <v>330</v>
      </c>
      <c r="B1074" s="14">
        <v>867.12666666666667</v>
      </c>
      <c r="C1074" s="48">
        <v>0</v>
      </c>
    </row>
    <row r="1075" spans="1:3">
      <c r="A1075" s="47" t="s">
        <v>330</v>
      </c>
      <c r="B1075" s="14">
        <v>1086.8616666666665</v>
      </c>
      <c r="C1075" s="48">
        <v>0</v>
      </c>
    </row>
    <row r="1076" spans="1:3">
      <c r="A1076" s="47" t="s">
        <v>330</v>
      </c>
      <c r="B1076" s="14">
        <v>1682.080909090909</v>
      </c>
      <c r="C1076" s="48">
        <v>4.3884686346863466</v>
      </c>
    </row>
    <row r="1077" spans="1:3">
      <c r="A1077" s="47" t="s">
        <v>330</v>
      </c>
      <c r="B1077" s="14">
        <v>1635.1975000000002</v>
      </c>
      <c r="C1077" s="48">
        <v>0</v>
      </c>
    </row>
    <row r="1078" spans="1:3">
      <c r="A1078" s="47" t="s">
        <v>330</v>
      </c>
      <c r="B1078" s="14">
        <v>2215.71</v>
      </c>
      <c r="C1078" s="48">
        <v>92.403129274965806</v>
      </c>
    </row>
    <row r="1079" spans="1:3">
      <c r="A1079" s="47" t="s">
        <v>330</v>
      </c>
      <c r="B1079" s="14">
        <v>2972.3308333333339</v>
      </c>
      <c r="C1079" s="48">
        <v>141.6532635852592</v>
      </c>
    </row>
    <row r="1080" spans="1:3">
      <c r="A1080" s="47" t="s">
        <v>330</v>
      </c>
      <c r="B1080" s="14">
        <v>0</v>
      </c>
      <c r="C1080" s="48">
        <v>16.447693726937267</v>
      </c>
    </row>
    <row r="1081" spans="1:3">
      <c r="A1081" s="47" t="s">
        <v>330</v>
      </c>
      <c r="B1081" s="14">
        <v>1887.3625</v>
      </c>
      <c r="C1081" s="48">
        <v>27.522999316005471</v>
      </c>
    </row>
    <row r="1082" spans="1:3">
      <c r="A1082" s="47" t="s">
        <v>330</v>
      </c>
      <c r="B1082" s="14">
        <v>0</v>
      </c>
      <c r="C1082" s="48">
        <v>2.1328506787330315</v>
      </c>
    </row>
    <row r="1083" spans="1:3">
      <c r="A1083" s="47" t="s">
        <v>330</v>
      </c>
      <c r="B1083" s="14">
        <v>0</v>
      </c>
      <c r="C1083" s="48">
        <v>2.4882692307692311</v>
      </c>
    </row>
    <row r="1084" spans="1:3">
      <c r="A1084" s="47" t="s">
        <v>330</v>
      </c>
      <c r="B1084" s="14">
        <v>0</v>
      </c>
      <c r="C1084" s="48">
        <v>0</v>
      </c>
    </row>
    <row r="1085" spans="1:3">
      <c r="A1085" s="47" t="s">
        <v>330</v>
      </c>
      <c r="B1085" s="14">
        <v>1891.6666666666667</v>
      </c>
      <c r="C1085" s="48">
        <v>0</v>
      </c>
    </row>
    <row r="1086" spans="1:3">
      <c r="A1086" s="47" t="s">
        <v>330</v>
      </c>
      <c r="B1086" s="14">
        <v>2061.6358333333333</v>
      </c>
      <c r="C1086" s="48">
        <v>132.61473607038124</v>
      </c>
    </row>
    <row r="1087" spans="1:3">
      <c r="A1087" s="47" t="s">
        <v>330</v>
      </c>
      <c r="B1087" s="14">
        <v>1713.5240000000001</v>
      </c>
      <c r="C1087" s="48">
        <v>7.954939801699715</v>
      </c>
    </row>
    <row r="1088" spans="1:3">
      <c r="A1088" s="47" t="s">
        <v>330</v>
      </c>
      <c r="B1088" s="14">
        <v>2255.9166666666665</v>
      </c>
      <c r="C1088" s="48">
        <v>85.169289422452948</v>
      </c>
    </row>
    <row r="1089" spans="1:3">
      <c r="A1089" s="47" t="s">
        <v>330</v>
      </c>
      <c r="B1089" s="14">
        <v>2915.4291666666668</v>
      </c>
      <c r="C1089" s="48">
        <v>126.00652369526094</v>
      </c>
    </row>
    <row r="1090" spans="1:3">
      <c r="A1090" s="47" t="s">
        <v>330</v>
      </c>
      <c r="B1090" s="14">
        <v>600.80000000000007</v>
      </c>
      <c r="C1090" s="48">
        <v>0</v>
      </c>
    </row>
    <row r="1091" spans="1:3">
      <c r="A1091" s="47" t="s">
        <v>330</v>
      </c>
      <c r="B1091" s="14">
        <v>0</v>
      </c>
      <c r="C1091" s="48">
        <v>2.16044776119403</v>
      </c>
    </row>
    <row r="1092" spans="1:3">
      <c r="A1092" s="47" t="s">
        <v>330</v>
      </c>
      <c r="B1092" s="14">
        <v>1886.666666666667</v>
      </c>
      <c r="C1092" s="48">
        <v>0</v>
      </c>
    </row>
    <row r="1093" spans="1:3">
      <c r="A1093" s="47" t="s">
        <v>330</v>
      </c>
      <c r="B1093" s="14">
        <v>2485.231666666667</v>
      </c>
      <c r="C1093" s="48">
        <v>100.06522058823529</v>
      </c>
    </row>
    <row r="1094" spans="1:3">
      <c r="A1094" s="47" t="s">
        <v>330</v>
      </c>
      <c r="B1094" s="14">
        <v>0</v>
      </c>
      <c r="C1094" s="48">
        <v>2.6660294117647059</v>
      </c>
    </row>
    <row r="1095" spans="1:3">
      <c r="A1095" s="47" t="s">
        <v>330</v>
      </c>
      <c r="B1095" s="14">
        <v>2830.3333333333335</v>
      </c>
      <c r="C1095" s="48">
        <v>0</v>
      </c>
    </row>
    <row r="1096" spans="1:3">
      <c r="A1096" s="47" t="s">
        <v>330</v>
      </c>
      <c r="B1096" s="14">
        <v>2740.169166666667</v>
      </c>
      <c r="C1096" s="48">
        <v>0</v>
      </c>
    </row>
    <row r="1097" spans="1:3">
      <c r="A1097" s="47" t="s">
        <v>330</v>
      </c>
      <c r="B1097" s="14">
        <v>4418.3016666666672</v>
      </c>
      <c r="C1097" s="48">
        <v>136.30966257668709</v>
      </c>
    </row>
    <row r="1098" spans="1:3">
      <c r="A1098" s="47" t="s">
        <v>330</v>
      </c>
      <c r="B1098" s="14">
        <v>2530.3333333333335</v>
      </c>
      <c r="C1098" s="48">
        <v>0</v>
      </c>
    </row>
    <row r="1099" spans="1:3">
      <c r="A1099" s="47" t="s">
        <v>330</v>
      </c>
      <c r="B1099" s="14">
        <v>2865.5416666666665</v>
      </c>
      <c r="C1099" s="48">
        <v>0</v>
      </c>
    </row>
    <row r="1100" spans="1:3">
      <c r="A1100" s="47" t="s">
        <v>337</v>
      </c>
      <c r="B1100" s="14">
        <v>677.3033333333334</v>
      </c>
      <c r="C1100" s="48">
        <v>0</v>
      </c>
    </row>
    <row r="1101" spans="1:3">
      <c r="A1101" s="47" t="s">
        <v>337</v>
      </c>
      <c r="B1101" s="14">
        <v>378.5927272727273</v>
      </c>
      <c r="C1101" s="48">
        <v>13.013959390862944</v>
      </c>
    </row>
    <row r="1102" spans="1:3">
      <c r="A1102" s="47" t="s">
        <v>337</v>
      </c>
      <c r="B1102" s="14">
        <v>470.56166666666667</v>
      </c>
      <c r="C1102" s="48">
        <v>40.52918781725888</v>
      </c>
    </row>
    <row r="1103" spans="1:3">
      <c r="A1103" s="47" t="s">
        <v>337</v>
      </c>
      <c r="B1103" s="14">
        <v>708.3</v>
      </c>
      <c r="C1103" s="48">
        <v>0</v>
      </c>
    </row>
    <row r="1104" spans="1:3">
      <c r="A1104" s="47" t="s">
        <v>337</v>
      </c>
      <c r="B1104" s="14">
        <v>770.48599999999999</v>
      </c>
      <c r="C1104" s="48">
        <v>0</v>
      </c>
    </row>
    <row r="1105" spans="1:3">
      <c r="A1105" s="47" t="s">
        <v>337</v>
      </c>
      <c r="B1105" s="14">
        <v>999.11500000000001</v>
      </c>
      <c r="C1105" s="48">
        <v>101.44915540540541</v>
      </c>
    </row>
    <row r="1106" spans="1:3">
      <c r="A1106" s="47" t="s">
        <v>337</v>
      </c>
      <c r="B1106" s="14">
        <v>1003.2825</v>
      </c>
      <c r="C1106" s="48">
        <v>54.263292061179889</v>
      </c>
    </row>
    <row r="1107" spans="1:3">
      <c r="A1107" s="47" t="s">
        <v>337</v>
      </c>
      <c r="B1107" s="14">
        <v>799.02600000000007</v>
      </c>
      <c r="C1107" s="48">
        <v>0</v>
      </c>
    </row>
    <row r="1108" spans="1:3">
      <c r="A1108" s="47" t="s">
        <v>337</v>
      </c>
      <c r="B1108" s="14">
        <v>1141.95</v>
      </c>
      <c r="C1108" s="48">
        <v>40.150375939849624</v>
      </c>
    </row>
    <row r="1109" spans="1:3">
      <c r="A1109" s="47" t="s">
        <v>337</v>
      </c>
      <c r="B1109" s="14">
        <v>0</v>
      </c>
      <c r="C1109" s="48">
        <v>0</v>
      </c>
    </row>
    <row r="1110" spans="1:3">
      <c r="A1110" s="47" t="s">
        <v>337</v>
      </c>
      <c r="B1110" s="14">
        <v>821.13666666666666</v>
      </c>
      <c r="C1110" s="48">
        <v>19.134013109978145</v>
      </c>
    </row>
    <row r="1111" spans="1:3">
      <c r="A1111" s="47" t="s">
        <v>337</v>
      </c>
      <c r="B1111" s="14">
        <v>798.76800000000003</v>
      </c>
      <c r="C1111" s="48">
        <v>0</v>
      </c>
    </row>
    <row r="1112" spans="1:3">
      <c r="A1112" s="47" t="s">
        <v>337</v>
      </c>
      <c r="B1112" s="14">
        <v>841.125</v>
      </c>
      <c r="C1112" s="48">
        <v>55.545884923525122</v>
      </c>
    </row>
    <row r="1113" spans="1:3">
      <c r="A1113" s="47" t="s">
        <v>337</v>
      </c>
      <c r="B1113" s="14">
        <v>917.92666666666673</v>
      </c>
      <c r="C1113" s="48">
        <v>59.747519841269842</v>
      </c>
    </row>
    <row r="1114" spans="1:3">
      <c r="A1114" s="47" t="s">
        <v>337</v>
      </c>
      <c r="B1114" s="14">
        <v>734.76333333333332</v>
      </c>
      <c r="C1114" s="48">
        <v>14.804989075018206</v>
      </c>
    </row>
    <row r="1115" spans="1:3">
      <c r="A1115" s="47" t="s">
        <v>337</v>
      </c>
      <c r="B1115" s="14">
        <v>960.32999999999993</v>
      </c>
      <c r="C1115" s="48">
        <v>46.484417808219185</v>
      </c>
    </row>
    <row r="1116" spans="1:3">
      <c r="A1116" s="47" t="s">
        <v>337</v>
      </c>
      <c r="B1116" s="14">
        <v>747.65666666666664</v>
      </c>
      <c r="C1116" s="48">
        <v>0</v>
      </c>
    </row>
    <row r="1117" spans="1:3">
      <c r="A1117" s="47" t="s">
        <v>337</v>
      </c>
      <c r="B1117" s="14">
        <v>888.20124999999996</v>
      </c>
      <c r="C1117" s="48">
        <v>29.078685258964146</v>
      </c>
    </row>
    <row r="1118" spans="1:3">
      <c r="A1118" s="47" t="s">
        <v>337</v>
      </c>
      <c r="B1118" s="14">
        <v>838.00599999999997</v>
      </c>
      <c r="C1118" s="48">
        <v>12.688461538461539</v>
      </c>
    </row>
    <row r="1119" spans="1:3">
      <c r="A1119" s="47" t="s">
        <v>337</v>
      </c>
      <c r="B1119" s="14">
        <v>898.54300000000001</v>
      </c>
      <c r="C1119" s="48">
        <v>33.501733921815891</v>
      </c>
    </row>
    <row r="1120" spans="1:3">
      <c r="A1120" s="47" t="s">
        <v>337</v>
      </c>
      <c r="B1120" s="14">
        <v>905.79750000000001</v>
      </c>
      <c r="C1120" s="48">
        <v>15.37731092436975</v>
      </c>
    </row>
    <row r="1121" spans="1:3">
      <c r="A1121" s="47" t="s">
        <v>337</v>
      </c>
      <c r="B1121" s="14">
        <v>787.52600000000007</v>
      </c>
      <c r="C1121" s="48">
        <v>19.801499999999997</v>
      </c>
    </row>
    <row r="1122" spans="1:3">
      <c r="A1122" s="47" t="s">
        <v>337</v>
      </c>
      <c r="B1122" s="14">
        <v>864.04666666666662</v>
      </c>
      <c r="C1122" s="48">
        <v>13.151618929016189</v>
      </c>
    </row>
    <row r="1123" spans="1:3">
      <c r="A1123" s="47" t="s">
        <v>337</v>
      </c>
      <c r="B1123" s="14">
        <v>719.61583333333328</v>
      </c>
      <c r="C1123" s="48">
        <v>8.7857883817427371</v>
      </c>
    </row>
    <row r="1124" spans="1:3">
      <c r="A1124" s="47" t="s">
        <v>337</v>
      </c>
      <c r="B1124" s="14">
        <v>896.65499999999997</v>
      </c>
      <c r="C1124" s="48">
        <v>23.152596153846154</v>
      </c>
    </row>
    <row r="1125" spans="1:3">
      <c r="A1125" s="47" t="s">
        <v>337</v>
      </c>
      <c r="B1125" s="14">
        <v>861.99900000000002</v>
      </c>
      <c r="C1125" s="48">
        <v>29.741858237547895</v>
      </c>
    </row>
    <row r="1126" spans="1:3">
      <c r="A1126" s="47" t="s">
        <v>337</v>
      </c>
      <c r="B1126" s="14">
        <v>972.84199999999998</v>
      </c>
      <c r="C1126" s="48">
        <v>59.837017434620172</v>
      </c>
    </row>
    <row r="1127" spans="1:3">
      <c r="A1127" s="47" t="s">
        <v>337</v>
      </c>
      <c r="B1127" s="14">
        <v>956.06333333333339</v>
      </c>
      <c r="C1127" s="48">
        <v>28.755323785803242</v>
      </c>
    </row>
    <row r="1128" spans="1:3">
      <c r="A1128" s="47" t="s">
        <v>337</v>
      </c>
      <c r="B1128" s="14">
        <v>857.57</v>
      </c>
      <c r="C1128" s="48">
        <v>33.268799999999999</v>
      </c>
    </row>
    <row r="1129" spans="1:3">
      <c r="A1129" s="47" t="s">
        <v>337</v>
      </c>
      <c r="B1129" s="14">
        <v>893.89666666666665</v>
      </c>
      <c r="C1129" s="48">
        <v>48.402522935779814</v>
      </c>
    </row>
    <row r="1130" spans="1:3">
      <c r="A1130" s="47" t="s">
        <v>337</v>
      </c>
      <c r="B1130" s="14">
        <v>884.41916666666668</v>
      </c>
      <c r="C1130" s="48">
        <v>46.660856573705189</v>
      </c>
    </row>
    <row r="1131" spans="1:3">
      <c r="A1131" s="47" t="s">
        <v>337</v>
      </c>
      <c r="B1131" s="14">
        <v>0</v>
      </c>
      <c r="C1131" s="48">
        <v>0</v>
      </c>
    </row>
    <row r="1132" spans="1:3">
      <c r="A1132" s="47" t="s">
        <v>337</v>
      </c>
      <c r="B1132" s="14">
        <v>866.47900000000004</v>
      </c>
      <c r="C1132" s="48">
        <v>19.499521072796934</v>
      </c>
    </row>
    <row r="1133" spans="1:3">
      <c r="A1133" s="47" t="s">
        <v>337</v>
      </c>
      <c r="B1133" s="14">
        <v>708.3</v>
      </c>
      <c r="C1133" s="48">
        <v>5.3311666666666664</v>
      </c>
    </row>
    <row r="1134" spans="1:3">
      <c r="A1134" s="47" t="s">
        <v>337</v>
      </c>
      <c r="B1134" s="14">
        <v>903.75666666666666</v>
      </c>
      <c r="C1134" s="48">
        <v>0</v>
      </c>
    </row>
    <row r="1135" spans="1:3">
      <c r="A1135" s="47" t="s">
        <v>337</v>
      </c>
      <c r="B1135" s="14">
        <v>878.5</v>
      </c>
      <c r="C1135" s="48">
        <v>0</v>
      </c>
    </row>
    <row r="1136" spans="1:3">
      <c r="A1136" s="47" t="s">
        <v>337</v>
      </c>
      <c r="B1136" s="14">
        <v>851.54300000000001</v>
      </c>
      <c r="C1136" s="48">
        <v>25.794888597640892</v>
      </c>
    </row>
    <row r="1137" spans="1:3">
      <c r="A1137" s="47" t="s">
        <v>337</v>
      </c>
      <c r="B1137" s="14">
        <v>843.24583333333339</v>
      </c>
      <c r="C1137" s="48">
        <v>11.220785440613026</v>
      </c>
    </row>
    <row r="1138" spans="1:3">
      <c r="A1138" s="47" t="s">
        <v>337</v>
      </c>
      <c r="B1138" s="14">
        <v>795.92</v>
      </c>
      <c r="C1138" s="48">
        <v>0</v>
      </c>
    </row>
    <row r="1139" spans="1:3">
      <c r="A1139" s="47" t="s">
        <v>337</v>
      </c>
      <c r="B1139" s="14">
        <v>943.74749999999995</v>
      </c>
      <c r="C1139" s="48">
        <v>43.785190126751168</v>
      </c>
    </row>
    <row r="1140" spans="1:3">
      <c r="A1140" s="47" t="s">
        <v>337</v>
      </c>
      <c r="B1140" s="14">
        <v>769.63833333333332</v>
      </c>
      <c r="C1140" s="48">
        <v>4.7530425963488847</v>
      </c>
    </row>
    <row r="1141" spans="1:3">
      <c r="A1141" s="47" t="s">
        <v>337</v>
      </c>
      <c r="B1141" s="14">
        <v>807.53875000000005</v>
      </c>
      <c r="C1141" s="48">
        <v>19.536024016010671</v>
      </c>
    </row>
    <row r="1142" spans="1:3">
      <c r="A1142" s="47" t="s">
        <v>337</v>
      </c>
      <c r="B1142" s="14">
        <v>800.61142857142852</v>
      </c>
      <c r="C1142" s="48">
        <v>26.845617529880478</v>
      </c>
    </row>
    <row r="1143" spans="1:3">
      <c r="A1143" s="47" t="s">
        <v>337</v>
      </c>
      <c r="B1143" s="14">
        <v>892.72874999999999</v>
      </c>
      <c r="C1143" s="48">
        <v>27.26825557809331</v>
      </c>
    </row>
    <row r="1144" spans="1:3">
      <c r="A1144" s="47" t="s">
        <v>337</v>
      </c>
      <c r="B1144" s="14">
        <v>551.03272727272724</v>
      </c>
      <c r="C1144" s="48">
        <v>0</v>
      </c>
    </row>
    <row r="1145" spans="1:3">
      <c r="A1145" s="47" t="s">
        <v>337</v>
      </c>
      <c r="B1145" s="14">
        <v>846.08999999999992</v>
      </c>
      <c r="C1145" s="48">
        <v>9.9257333333333335</v>
      </c>
    </row>
    <row r="1146" spans="1:3">
      <c r="A1146" s="47" t="s">
        <v>337</v>
      </c>
      <c r="B1146" s="14">
        <v>838.32888888888886</v>
      </c>
      <c r="C1146" s="48">
        <v>7.4003703703703705</v>
      </c>
    </row>
    <row r="1147" spans="1:3">
      <c r="A1147" s="47" t="s">
        <v>337</v>
      </c>
      <c r="B1147" s="14">
        <v>924.93916666666667</v>
      </c>
      <c r="C1147" s="48">
        <v>12.75464765100671</v>
      </c>
    </row>
    <row r="1148" spans="1:3">
      <c r="A1148" s="47" t="s">
        <v>337</v>
      </c>
      <c r="B1148" s="14">
        <v>833.33</v>
      </c>
      <c r="C1148" s="48">
        <v>0.36608961303462323</v>
      </c>
    </row>
    <row r="1149" spans="1:3">
      <c r="A1149" s="47" t="s">
        <v>337</v>
      </c>
      <c r="B1149" s="14">
        <v>880.61</v>
      </c>
      <c r="C1149" s="48">
        <v>0</v>
      </c>
    </row>
    <row r="1150" spans="1:3">
      <c r="A1150" s="47" t="s">
        <v>337</v>
      </c>
      <c r="B1150" s="14">
        <v>1007.9641666666666</v>
      </c>
      <c r="C1150" s="48">
        <v>32.945239637305697</v>
      </c>
    </row>
    <row r="1151" spans="1:3">
      <c r="A1151" s="47" t="s">
        <v>337</v>
      </c>
      <c r="B1151" s="14">
        <v>0</v>
      </c>
      <c r="C1151" s="48">
        <v>0</v>
      </c>
    </row>
    <row r="1152" spans="1:3">
      <c r="A1152" s="47" t="s">
        <v>337</v>
      </c>
      <c r="B1152" s="14">
        <v>1011.372</v>
      </c>
      <c r="C1152" s="48">
        <v>35.812628205128206</v>
      </c>
    </row>
    <row r="1153" spans="1:3">
      <c r="A1153" s="47" t="s">
        <v>337</v>
      </c>
      <c r="B1153" s="14">
        <v>1040.0285714285715</v>
      </c>
      <c r="C1153" s="48">
        <v>6.8017391304347825</v>
      </c>
    </row>
    <row r="1154" spans="1:3">
      <c r="A1154" s="47" t="s">
        <v>337</v>
      </c>
      <c r="B1154" s="14">
        <v>940.75900000000001</v>
      </c>
      <c r="C1154" s="48">
        <v>23.287924970691677</v>
      </c>
    </row>
    <row r="1155" spans="1:3">
      <c r="A1155" s="47" t="s">
        <v>337</v>
      </c>
      <c r="B1155" s="14">
        <v>924.58833333333325</v>
      </c>
      <c r="C1155" s="48">
        <v>49.290880503144656</v>
      </c>
    </row>
    <row r="1156" spans="1:3">
      <c r="A1156" s="47" t="s">
        <v>337</v>
      </c>
      <c r="B1156" s="14">
        <v>856.02666666666664</v>
      </c>
      <c r="C1156" s="48">
        <v>10.57783950617284</v>
      </c>
    </row>
    <row r="1157" spans="1:3">
      <c r="A1157" s="47" t="s">
        <v>337</v>
      </c>
      <c r="B1157" s="14">
        <v>917.875</v>
      </c>
      <c r="C1157" s="48">
        <v>8.2645166666666672</v>
      </c>
    </row>
    <row r="1158" spans="1:3">
      <c r="A1158" s="47" t="s">
        <v>337</v>
      </c>
      <c r="B1158" s="14">
        <v>849.93499999999995</v>
      </c>
      <c r="C1158" s="48">
        <v>4.6932653061224494</v>
      </c>
    </row>
    <row r="1159" spans="1:3">
      <c r="A1159" s="47" t="s">
        <v>337</v>
      </c>
      <c r="B1159" s="14">
        <v>649.4</v>
      </c>
      <c r="C1159" s="48">
        <v>0</v>
      </c>
    </row>
    <row r="1160" spans="1:3">
      <c r="A1160" s="47" t="s">
        <v>337</v>
      </c>
      <c r="B1160" s="14">
        <v>835.524</v>
      </c>
      <c r="C1160" s="48">
        <v>13.726954863318499</v>
      </c>
    </row>
    <row r="1161" spans="1:3">
      <c r="A1161" s="47" t="s">
        <v>337</v>
      </c>
      <c r="B1161" s="14">
        <v>792.29200000000003</v>
      </c>
      <c r="C1161" s="48">
        <v>0</v>
      </c>
    </row>
    <row r="1162" spans="1:3">
      <c r="A1162" s="47" t="s">
        <v>337</v>
      </c>
      <c r="B1162" s="14">
        <v>0</v>
      </c>
      <c r="C1162" s="48">
        <v>0</v>
      </c>
    </row>
    <row r="1163" spans="1:3">
      <c r="A1163" s="47" t="s">
        <v>337</v>
      </c>
      <c r="B1163" s="14">
        <v>755.03</v>
      </c>
      <c r="C1163" s="48">
        <v>0</v>
      </c>
    </row>
    <row r="1164" spans="1:3">
      <c r="A1164" s="47" t="s">
        <v>337</v>
      </c>
      <c r="B1164" s="14">
        <v>858.36200000000008</v>
      </c>
      <c r="C1164" s="48">
        <v>3.0903090792015453</v>
      </c>
    </row>
    <row r="1165" spans="1:3">
      <c r="A1165" s="47" t="s">
        <v>337</v>
      </c>
      <c r="B1165" s="14">
        <v>531.60333333333335</v>
      </c>
      <c r="C1165" s="48">
        <v>0</v>
      </c>
    </row>
    <row r="1166" spans="1:3">
      <c r="A1166" s="47" t="s">
        <v>337</v>
      </c>
      <c r="B1166" s="14">
        <v>968.89571428571435</v>
      </c>
      <c r="C1166" s="48">
        <v>3.5263484190948544</v>
      </c>
    </row>
    <row r="1167" spans="1:3">
      <c r="A1167" s="47" t="s">
        <v>337</v>
      </c>
      <c r="B1167" s="14">
        <v>813.35</v>
      </c>
      <c r="C1167" s="48">
        <v>0</v>
      </c>
    </row>
    <row r="1168" spans="1:3">
      <c r="A1168" s="47" t="s">
        <v>337</v>
      </c>
      <c r="B1168" s="14">
        <v>1046.5533333333333</v>
      </c>
      <c r="C1168" s="48">
        <v>22.560076287349016</v>
      </c>
    </row>
    <row r="1169" spans="1:3">
      <c r="A1169" s="47" t="s">
        <v>337</v>
      </c>
      <c r="B1169" s="14">
        <v>851.00900000000001</v>
      </c>
      <c r="C1169" s="48">
        <v>11.186411764705884</v>
      </c>
    </row>
    <row r="1170" spans="1:3">
      <c r="A1170" s="47" t="s">
        <v>337</v>
      </c>
      <c r="B1170" s="14">
        <v>1060.2028571428571</v>
      </c>
      <c r="C1170" s="48">
        <v>34.535337370242218</v>
      </c>
    </row>
    <row r="1171" spans="1:3">
      <c r="A1171" s="47" t="s">
        <v>337</v>
      </c>
      <c r="B1171" s="14">
        <v>951.54555555555555</v>
      </c>
      <c r="C1171" s="48">
        <v>48.538527607361964</v>
      </c>
    </row>
    <row r="1172" spans="1:3">
      <c r="A1172" s="47" t="s">
        <v>337</v>
      </c>
      <c r="B1172" s="14">
        <v>1147.0866666666668</v>
      </c>
      <c r="C1172" s="48">
        <v>37.241656804733729</v>
      </c>
    </row>
    <row r="1173" spans="1:3">
      <c r="A1173" s="47" t="s">
        <v>337</v>
      </c>
      <c r="B1173" s="14">
        <v>1190.9933333333333</v>
      </c>
      <c r="C1173" s="48">
        <v>46.554126473740617</v>
      </c>
    </row>
    <row r="1174" spans="1:3">
      <c r="A1174" s="47" t="s">
        <v>337</v>
      </c>
      <c r="B1174" s="14">
        <v>1456.6450000000002</v>
      </c>
      <c r="C1174" s="48">
        <v>87.428534031413619</v>
      </c>
    </row>
    <row r="1175" spans="1:3">
      <c r="A1175" s="47" t="s">
        <v>337</v>
      </c>
      <c r="B1175" s="14">
        <v>945.68124999999998</v>
      </c>
      <c r="C1175" s="48">
        <v>33.593297546012266</v>
      </c>
    </row>
    <row r="1176" spans="1:3">
      <c r="A1176" s="47" t="s">
        <v>337</v>
      </c>
      <c r="B1176" s="14">
        <v>1296.0575000000001</v>
      </c>
      <c r="C1176" s="48">
        <v>40.101446945337621</v>
      </c>
    </row>
    <row r="1177" spans="1:3">
      <c r="A1177" s="47" t="s">
        <v>337</v>
      </c>
      <c r="B1177" s="14">
        <v>944.38250000000005</v>
      </c>
      <c r="C1177" s="48">
        <v>63.228895705521474</v>
      </c>
    </row>
    <row r="1178" spans="1:3">
      <c r="A1178" s="47" t="s">
        <v>337</v>
      </c>
      <c r="B1178" s="14">
        <v>826.13374999999996</v>
      </c>
      <c r="C1178" s="48">
        <v>27.450320512820515</v>
      </c>
    </row>
    <row r="1179" spans="1:3">
      <c r="A1179" s="47" t="s">
        <v>337</v>
      </c>
      <c r="B1179" s="14">
        <v>886.99111111111108</v>
      </c>
      <c r="C1179" s="48">
        <v>35.49554390563565</v>
      </c>
    </row>
    <row r="1180" spans="1:3">
      <c r="A1180" s="47" t="s">
        <v>337</v>
      </c>
      <c r="B1180" s="14">
        <v>1046.2016666666666</v>
      </c>
      <c r="C1180" s="48">
        <v>70.994391580161476</v>
      </c>
    </row>
    <row r="1181" spans="1:3">
      <c r="A1181" s="47" t="s">
        <v>337</v>
      </c>
      <c r="B1181" s="14">
        <v>830.78499999999997</v>
      </c>
      <c r="C1181" s="48">
        <v>35.68339743589744</v>
      </c>
    </row>
    <row r="1182" spans="1:3">
      <c r="A1182" s="47" t="s">
        <v>337</v>
      </c>
      <c r="B1182" s="14">
        <v>978.11666666666667</v>
      </c>
      <c r="C1182" s="48">
        <v>0</v>
      </c>
    </row>
    <row r="1183" spans="1:3">
      <c r="A1183" s="47" t="s">
        <v>337</v>
      </c>
      <c r="B1183" s="14">
        <v>732.9666666666667</v>
      </c>
      <c r="C1183" s="48">
        <v>2.2085889570552144</v>
      </c>
    </row>
    <row r="1184" spans="1:3">
      <c r="A1184" s="47" t="s">
        <v>337</v>
      </c>
      <c r="B1184" s="14">
        <v>1098.3575000000001</v>
      </c>
      <c r="C1184" s="48">
        <v>54.748999332888587</v>
      </c>
    </row>
    <row r="1185" spans="1:3">
      <c r="A1185" s="47" t="s">
        <v>337</v>
      </c>
      <c r="B1185" s="14">
        <v>1007.9033333333333</v>
      </c>
      <c r="C1185" s="48">
        <v>28.518404907975455</v>
      </c>
    </row>
    <row r="1186" spans="1:3">
      <c r="A1186" s="47" t="s">
        <v>337</v>
      </c>
      <c r="B1186" s="14">
        <v>0</v>
      </c>
      <c r="C1186" s="48">
        <v>0</v>
      </c>
    </row>
    <row r="1187" spans="1:3">
      <c r="A1187" s="47" t="s">
        <v>337</v>
      </c>
      <c r="B1187" s="14">
        <v>1001.8025</v>
      </c>
      <c r="C1187" s="48">
        <v>32.975983989326217</v>
      </c>
    </row>
    <row r="1188" spans="1:3">
      <c r="A1188" s="47" t="s">
        <v>337</v>
      </c>
      <c r="B1188" s="14">
        <v>0</v>
      </c>
      <c r="C1188" s="48">
        <v>0</v>
      </c>
    </row>
    <row r="1189" spans="1:3">
      <c r="A1189" s="47" t="s">
        <v>337</v>
      </c>
      <c r="B1189" s="14">
        <v>748.12</v>
      </c>
      <c r="C1189" s="48">
        <v>15.747431506849317</v>
      </c>
    </row>
    <row r="1190" spans="1:3">
      <c r="A1190" s="47" t="s">
        <v>337</v>
      </c>
      <c r="B1190" s="14">
        <v>892.91750000000002</v>
      </c>
      <c r="C1190" s="48">
        <v>13.892928286852593</v>
      </c>
    </row>
    <row r="1191" spans="1:3">
      <c r="A1191" s="47" t="s">
        <v>337</v>
      </c>
      <c r="B1191" s="14">
        <v>912.14499999999998</v>
      </c>
      <c r="C1191" s="48">
        <v>23.204868154158216</v>
      </c>
    </row>
    <row r="1192" spans="1:3">
      <c r="A1192" s="47" t="s">
        <v>337</v>
      </c>
      <c r="B1192" s="14">
        <v>1042.8266666666666</v>
      </c>
      <c r="C1192" s="48">
        <v>35.984183673469381</v>
      </c>
    </row>
    <row r="1193" spans="1:3">
      <c r="A1193" s="47" t="s">
        <v>337</v>
      </c>
      <c r="B1193" s="14">
        <v>968.45</v>
      </c>
      <c r="C1193" s="48">
        <v>1.6927914110429447</v>
      </c>
    </row>
    <row r="1194" spans="1:3">
      <c r="A1194" s="47" t="s">
        <v>337</v>
      </c>
      <c r="B1194" s="14">
        <v>934.85</v>
      </c>
      <c r="C1194" s="48">
        <v>52.853571428571428</v>
      </c>
    </row>
    <row r="1195" spans="1:3">
      <c r="A1195" s="47" t="s">
        <v>337</v>
      </c>
      <c r="B1195" s="14">
        <v>1529.68</v>
      </c>
      <c r="C1195" s="48">
        <v>49.249439601494402</v>
      </c>
    </row>
    <row r="1196" spans="1:3">
      <c r="A1196" s="47" t="s">
        <v>337</v>
      </c>
      <c r="B1196" s="14">
        <v>731.63666666666666</v>
      </c>
      <c r="C1196" s="48">
        <v>11.160576923076922</v>
      </c>
    </row>
    <row r="1197" spans="1:3">
      <c r="A1197" s="47" t="s">
        <v>337</v>
      </c>
      <c r="B1197" s="14">
        <v>0</v>
      </c>
      <c r="C1197" s="48">
        <v>0</v>
      </c>
    </row>
    <row r="1198" spans="1:3">
      <c r="A1198" s="47" t="s">
        <v>337</v>
      </c>
      <c r="B1198" s="14">
        <v>906.72333333333336</v>
      </c>
      <c r="C1198" s="48">
        <v>24.560429447852758</v>
      </c>
    </row>
    <row r="1199" spans="1:3">
      <c r="A1199" s="47" t="s">
        <v>337</v>
      </c>
      <c r="B1199" s="14">
        <v>0</v>
      </c>
      <c r="C1199" s="48">
        <v>0</v>
      </c>
    </row>
    <row r="1200" spans="1:3">
      <c r="A1200" s="47" t="s">
        <v>337</v>
      </c>
      <c r="B1200" s="14">
        <v>0</v>
      </c>
      <c r="C1200" s="48">
        <v>0</v>
      </c>
    </row>
    <row r="1201" spans="1:3">
      <c r="A1201" s="47" t="s">
        <v>337</v>
      </c>
      <c r="B1201" s="14">
        <v>0</v>
      </c>
      <c r="C1201" s="48">
        <v>0</v>
      </c>
    </row>
    <row r="1202" spans="1:3">
      <c r="A1202" s="47" t="s">
        <v>337</v>
      </c>
      <c r="B1202" s="14">
        <v>1498.0450000000001</v>
      </c>
      <c r="C1202" s="48">
        <v>47.720267745952675</v>
      </c>
    </row>
    <row r="1203" spans="1:3">
      <c r="A1203" s="47" t="s">
        <v>337</v>
      </c>
      <c r="B1203" s="14">
        <v>927.26333333333332</v>
      </c>
      <c r="C1203" s="48">
        <v>35.40996168582376</v>
      </c>
    </row>
    <row r="1204" spans="1:3">
      <c r="A1204" s="47" t="s">
        <v>337</v>
      </c>
      <c r="B1204" s="14">
        <v>741.7833333333333</v>
      </c>
      <c r="C1204" s="48">
        <v>6.3943251533742327</v>
      </c>
    </row>
    <row r="1205" spans="1:3">
      <c r="A1205" s="47" t="s">
        <v>337</v>
      </c>
      <c r="B1205" s="14">
        <v>1177.1099999999999</v>
      </c>
      <c r="C1205" s="48">
        <v>14.364052953156824</v>
      </c>
    </row>
    <row r="1206" spans="1:3">
      <c r="A1206" s="47" t="s">
        <v>337</v>
      </c>
      <c r="B1206" s="14">
        <v>724.78</v>
      </c>
      <c r="C1206" s="48">
        <v>0</v>
      </c>
    </row>
    <row r="1207" spans="1:3">
      <c r="A1207" s="47" t="s">
        <v>337</v>
      </c>
      <c r="B1207" s="14">
        <v>943.08</v>
      </c>
      <c r="C1207" s="48">
        <v>29.420692943420214</v>
      </c>
    </row>
    <row r="1208" spans="1:3">
      <c r="A1208" s="47" t="s">
        <v>337</v>
      </c>
      <c r="B1208" s="14">
        <v>842.95</v>
      </c>
      <c r="C1208" s="48">
        <v>12.237391304347826</v>
      </c>
    </row>
    <row r="1209" spans="1:3">
      <c r="A1209" s="47" t="s">
        <v>337</v>
      </c>
      <c r="B1209" s="14">
        <v>797.88</v>
      </c>
      <c r="C1209" s="48">
        <v>7.3816326530612244</v>
      </c>
    </row>
    <row r="1210" spans="1:3">
      <c r="A1210" s="47" t="s">
        <v>337</v>
      </c>
      <c r="B1210" s="14">
        <v>896.73</v>
      </c>
      <c r="C1210" s="48">
        <v>10.663775510204081</v>
      </c>
    </row>
    <row r="1211" spans="1:3">
      <c r="A1211" s="47" t="s">
        <v>337</v>
      </c>
      <c r="B1211" s="14">
        <v>735.98666666666668</v>
      </c>
      <c r="C1211" s="48">
        <v>0.9408163265306122</v>
      </c>
    </row>
    <row r="1212" spans="1:3">
      <c r="A1212" s="47" t="s">
        <v>337</v>
      </c>
      <c r="B1212" s="14">
        <v>798.7</v>
      </c>
      <c r="C1212" s="48">
        <v>0</v>
      </c>
    </row>
    <row r="1213" spans="1:3">
      <c r="A1213" s="47" t="s">
        <v>337</v>
      </c>
      <c r="B1213" s="14">
        <v>894.20666666666659</v>
      </c>
      <c r="C1213" s="48">
        <v>8.5448500000000003</v>
      </c>
    </row>
    <row r="1214" spans="1:3">
      <c r="A1214" s="47" t="s">
        <v>337</v>
      </c>
      <c r="B1214" s="14">
        <v>850.07999999999993</v>
      </c>
      <c r="C1214" s="48">
        <v>1.2658931977113796</v>
      </c>
    </row>
    <row r="1215" spans="1:3">
      <c r="A1215" s="47" t="s">
        <v>337</v>
      </c>
      <c r="B1215" s="14">
        <v>1274.71</v>
      </c>
      <c r="C1215" s="48">
        <v>28.800756620428746</v>
      </c>
    </row>
    <row r="1216" spans="1:3">
      <c r="A1216" s="47" t="s">
        <v>337</v>
      </c>
      <c r="B1216" s="14">
        <v>651.9</v>
      </c>
      <c r="C1216" s="48">
        <v>0</v>
      </c>
    </row>
    <row r="1217" spans="1:3">
      <c r="A1217" s="47" t="s">
        <v>337</v>
      </c>
      <c r="B1217" s="14">
        <v>860.56</v>
      </c>
      <c r="C1217" s="48">
        <v>0.72778846153846155</v>
      </c>
    </row>
    <row r="1218" spans="1:3">
      <c r="A1218" s="47" t="s">
        <v>337</v>
      </c>
      <c r="B1218" s="14">
        <v>1424.915</v>
      </c>
      <c r="C1218" s="48">
        <v>39.95174346201744</v>
      </c>
    </row>
    <row r="1219" spans="1:3">
      <c r="A1219" s="47" t="s">
        <v>337</v>
      </c>
      <c r="B1219" s="14">
        <v>980.02499999999998</v>
      </c>
      <c r="C1219" s="48">
        <v>6.7386333333333326</v>
      </c>
    </row>
    <row r="1220" spans="1:3">
      <c r="A1220" s="47" t="s">
        <v>337</v>
      </c>
      <c r="B1220" s="14">
        <v>0</v>
      </c>
      <c r="C1220" s="48">
        <v>0</v>
      </c>
    </row>
    <row r="1221" spans="1:3">
      <c r="A1221" s="47" t="s">
        <v>337</v>
      </c>
      <c r="B1221" s="14">
        <v>0</v>
      </c>
      <c r="C1221" s="48">
        <v>0</v>
      </c>
    </row>
    <row r="1222" spans="1:3">
      <c r="A1222" s="47" t="s">
        <v>337</v>
      </c>
      <c r="B1222" s="14">
        <v>911.21</v>
      </c>
      <c r="C1222" s="48">
        <v>0</v>
      </c>
    </row>
    <row r="1223" spans="1:3">
      <c r="A1223" s="47" t="s">
        <v>337</v>
      </c>
      <c r="B1223" s="14">
        <v>916.39250000000004</v>
      </c>
      <c r="C1223" s="48">
        <v>48.974716666666666</v>
      </c>
    </row>
    <row r="1224" spans="1:3">
      <c r="A1224" s="47" t="s">
        <v>337</v>
      </c>
      <c r="B1224" s="14">
        <v>871.87</v>
      </c>
      <c r="C1224" s="48">
        <v>12.904783808647654</v>
      </c>
    </row>
    <row r="1225" spans="1:3">
      <c r="A1225" s="47" t="s">
        <v>337</v>
      </c>
      <c r="B1225" s="14">
        <v>617.84</v>
      </c>
      <c r="C1225" s="48">
        <v>0.37672493100275983</v>
      </c>
    </row>
    <row r="1226" spans="1:3">
      <c r="A1226" s="47" t="s">
        <v>337</v>
      </c>
      <c r="B1226" s="14">
        <v>632.53</v>
      </c>
      <c r="C1226" s="48">
        <v>1.1287948482060717</v>
      </c>
    </row>
    <row r="1227" spans="1:3">
      <c r="A1227" s="47" t="s">
        <v>337</v>
      </c>
      <c r="B1227" s="14">
        <v>889.79666666666662</v>
      </c>
      <c r="C1227" s="48">
        <v>18.723469387755102</v>
      </c>
    </row>
    <row r="1228" spans="1:3">
      <c r="A1228" s="47" t="s">
        <v>337</v>
      </c>
      <c r="B1228" s="14">
        <v>849.11500000000001</v>
      </c>
      <c r="C1228" s="48">
        <v>33.354522525478288</v>
      </c>
    </row>
    <row r="1229" spans="1:3">
      <c r="A1229" s="47" t="s">
        <v>337</v>
      </c>
      <c r="B1229" s="14">
        <v>729.23</v>
      </c>
      <c r="C1229" s="48">
        <v>0</v>
      </c>
    </row>
    <row r="1230" spans="1:3">
      <c r="A1230" s="47" t="s">
        <v>337</v>
      </c>
      <c r="B1230" s="14">
        <v>1228.0466666666666</v>
      </c>
      <c r="C1230" s="48">
        <v>48.365961538461534</v>
      </c>
    </row>
    <row r="1231" spans="1:3">
      <c r="A1231" s="47" t="s">
        <v>337</v>
      </c>
      <c r="B1231" s="14">
        <v>238.5</v>
      </c>
      <c r="C1231" s="48">
        <v>0</v>
      </c>
    </row>
    <row r="1232" spans="1:3">
      <c r="A1232" s="47" t="s">
        <v>337</v>
      </c>
      <c r="B1232" s="14">
        <v>1035.24</v>
      </c>
      <c r="C1232" s="48">
        <v>0</v>
      </c>
    </row>
    <row r="1233" spans="1:3">
      <c r="A1233" s="47" t="s">
        <v>337</v>
      </c>
      <c r="B1233" s="14">
        <v>365.065</v>
      </c>
      <c r="C1233" s="48">
        <v>44.828477785870348</v>
      </c>
    </row>
    <row r="1234" spans="1:3">
      <c r="A1234" s="47" t="s">
        <v>337</v>
      </c>
      <c r="B1234" s="14">
        <v>1004.65</v>
      </c>
      <c r="C1234" s="48">
        <v>30.716326530612239</v>
      </c>
    </row>
    <row r="1235" spans="1:3">
      <c r="A1235" s="47" t="s">
        <v>337</v>
      </c>
      <c r="B1235" s="14">
        <v>157.91999999999999</v>
      </c>
      <c r="C1235" s="48">
        <v>0</v>
      </c>
    </row>
    <row r="1236" spans="1:3">
      <c r="A1236" s="47" t="s">
        <v>337</v>
      </c>
      <c r="B1236" s="14">
        <v>530.14</v>
      </c>
      <c r="C1236" s="48">
        <v>2.6333282200746537</v>
      </c>
    </row>
    <row r="1237" spans="1:3">
      <c r="A1237" s="47" t="s">
        <v>337</v>
      </c>
      <c r="B1237" s="14">
        <v>991.56000000000006</v>
      </c>
      <c r="C1237" s="48">
        <v>25.000154990700555</v>
      </c>
    </row>
    <row r="1238" spans="1:3">
      <c r="A1238" s="47" t="s">
        <v>337</v>
      </c>
      <c r="B1238" s="14">
        <v>827.50666666666666</v>
      </c>
      <c r="C1238" s="48">
        <v>14.214438775510203</v>
      </c>
    </row>
    <row r="1239" spans="1:3">
      <c r="A1239" s="47" t="s">
        <v>337</v>
      </c>
      <c r="B1239" s="14">
        <v>783.66</v>
      </c>
      <c r="C1239" s="48">
        <v>14.111041624514868</v>
      </c>
    </row>
    <row r="1240" spans="1:3">
      <c r="A1240" s="47" t="s">
        <v>337</v>
      </c>
      <c r="B1240" s="14">
        <v>276.83</v>
      </c>
      <c r="C1240" s="48">
        <v>0</v>
      </c>
    </row>
    <row r="1241" spans="1:3">
      <c r="A1241" s="47" t="s">
        <v>337</v>
      </c>
      <c r="B1241" s="14">
        <v>690.33</v>
      </c>
      <c r="C1241" s="48">
        <v>1.5046012269938651</v>
      </c>
    </row>
    <row r="1242" spans="1:3">
      <c r="A1242" s="47" t="s">
        <v>337</v>
      </c>
      <c r="B1242" s="14">
        <v>910.21333333333325</v>
      </c>
      <c r="C1242" s="48">
        <v>14.242346938775508</v>
      </c>
    </row>
    <row r="1243" spans="1:3">
      <c r="A1243" s="47" t="s">
        <v>337</v>
      </c>
      <c r="B1243" s="14">
        <v>797.20500000000004</v>
      </c>
      <c r="C1243" s="48">
        <v>27.83924949290061</v>
      </c>
    </row>
    <row r="1244" spans="1:3">
      <c r="A1244" s="47" t="s">
        <v>337</v>
      </c>
      <c r="B1244" s="14">
        <v>915.27666666666664</v>
      </c>
      <c r="C1244" s="48">
        <v>23.010714285714283</v>
      </c>
    </row>
    <row r="1245" spans="1:3">
      <c r="A1245" s="47" t="s">
        <v>337</v>
      </c>
      <c r="B1245" s="14">
        <v>719.96</v>
      </c>
      <c r="C1245" s="48">
        <v>2.6331855388813095</v>
      </c>
    </row>
    <row r="1246" spans="1:3">
      <c r="A1246" s="47" t="s">
        <v>337</v>
      </c>
      <c r="B1246" s="14">
        <v>971.32</v>
      </c>
      <c r="C1246" s="48">
        <v>37.141825259515578</v>
      </c>
    </row>
    <row r="1247" spans="1:3">
      <c r="A1247" s="47" t="s">
        <v>337</v>
      </c>
      <c r="B1247" s="14">
        <v>1021.72</v>
      </c>
      <c r="C1247" s="48">
        <v>8.0871165644171779</v>
      </c>
    </row>
    <row r="1248" spans="1:3">
      <c r="A1248" s="47" t="s">
        <v>337</v>
      </c>
      <c r="B1248" s="14">
        <v>867.97800000000007</v>
      </c>
      <c r="C1248" s="48">
        <v>26.583926380368098</v>
      </c>
    </row>
    <row r="1249" spans="1:3">
      <c r="A1249" s="47" t="s">
        <v>337</v>
      </c>
      <c r="B1249" s="14">
        <v>637.00833333333333</v>
      </c>
      <c r="C1249" s="48">
        <v>35.822363030534767</v>
      </c>
    </row>
    <row r="1250" spans="1:3">
      <c r="A1250" s="47" t="s">
        <v>337</v>
      </c>
      <c r="B1250" s="14">
        <v>896.36</v>
      </c>
      <c r="C1250" s="48">
        <v>29.123469387755101</v>
      </c>
    </row>
    <row r="1251" spans="1:3">
      <c r="A1251" s="47" t="s">
        <v>337</v>
      </c>
      <c r="B1251" s="14">
        <v>1221.9000000000001</v>
      </c>
      <c r="C1251" s="48">
        <v>11.196428571428569</v>
      </c>
    </row>
    <row r="1252" spans="1:3">
      <c r="A1252" s="47" t="s">
        <v>337</v>
      </c>
      <c r="B1252" s="14">
        <v>1046.51</v>
      </c>
      <c r="C1252" s="48">
        <v>52.044769938650305</v>
      </c>
    </row>
    <row r="1253" spans="1:3">
      <c r="A1253" s="11" t="s">
        <v>337</v>
      </c>
      <c r="B1253" s="9">
        <v>0</v>
      </c>
      <c r="C1253" s="9">
        <v>13.142944785276072</v>
      </c>
    </row>
    <row r="1254" spans="1:3">
      <c r="A1254" s="9" t="s">
        <v>337</v>
      </c>
      <c r="B1254" s="9">
        <v>1418.0466666666669</v>
      </c>
      <c r="C1254" s="9">
        <v>73.280061349693241</v>
      </c>
    </row>
    <row r="1255" spans="1:3">
      <c r="A1255" s="9" t="s">
        <v>337</v>
      </c>
      <c r="B1255" s="9">
        <v>822.91</v>
      </c>
      <c r="C1255" s="9">
        <v>1.3415566365531617</v>
      </c>
    </row>
    <row r="1256" spans="1:3">
      <c r="A1256" s="9" t="s">
        <v>337</v>
      </c>
      <c r="B1256" s="9">
        <v>971</v>
      </c>
      <c r="C1256" s="9">
        <v>0</v>
      </c>
    </row>
    <row r="1257" spans="1:3">
      <c r="A1257" s="9" t="s">
        <v>337</v>
      </c>
      <c r="B1257" s="9">
        <v>1084.6691666666668</v>
      </c>
      <c r="C1257" s="9">
        <v>74.809766763848401</v>
      </c>
    </row>
    <row r="1258" spans="1:3">
      <c r="A1258" s="9" t="s">
        <v>337</v>
      </c>
      <c r="B1258" s="9">
        <v>965.00666666666666</v>
      </c>
      <c r="C1258" s="9">
        <v>73.049705689993459</v>
      </c>
    </row>
    <row r="1259" spans="1:3">
      <c r="A1259" s="9" t="s">
        <v>337</v>
      </c>
      <c r="B1259" s="9">
        <v>0</v>
      </c>
      <c r="C1259" s="9">
        <v>0</v>
      </c>
    </row>
    <row r="1260" spans="1:3">
      <c r="A1260" s="9" t="s">
        <v>337</v>
      </c>
      <c r="B1260" s="9">
        <v>911</v>
      </c>
      <c r="C1260" s="9">
        <v>0</v>
      </c>
    </row>
    <row r="1261" spans="1:3">
      <c r="A1261" s="9" t="s">
        <v>337</v>
      </c>
      <c r="B1261" s="9">
        <v>844.72166666666669</v>
      </c>
      <c r="C1261" s="9">
        <v>46.655878236529041</v>
      </c>
    </row>
    <row r="1262" spans="1:3">
      <c r="A1262" s="9" t="s">
        <v>337</v>
      </c>
      <c r="B1262" s="9">
        <v>1029.6133333333335</v>
      </c>
      <c r="C1262" s="9">
        <v>8.0444290976058923</v>
      </c>
    </row>
    <row r="1263" spans="1:3">
      <c r="A1263" s="9" t="s">
        <v>337</v>
      </c>
      <c r="B1263" s="9">
        <v>1355.32</v>
      </c>
      <c r="C1263" s="9">
        <v>107.56802541026998</v>
      </c>
    </row>
    <row r="1264" spans="1:3">
      <c r="A1264" s="9" t="s">
        <v>337</v>
      </c>
      <c r="B1264" s="9">
        <v>1135.0983333333334</v>
      </c>
      <c r="C1264" s="9">
        <v>76.13600958657878</v>
      </c>
    </row>
    <row r="1265" spans="1:3">
      <c r="A1265" s="9" t="s">
        <v>337</v>
      </c>
      <c r="B1265" s="9">
        <v>1135.27</v>
      </c>
      <c r="C1265" s="9">
        <v>62.268066980023505</v>
      </c>
    </row>
    <row r="1266" spans="1:3">
      <c r="A1266" s="9" t="s">
        <v>337</v>
      </c>
      <c r="B1266" s="9">
        <v>836.52625</v>
      </c>
      <c r="C1266" s="9">
        <v>8.6467611336032384</v>
      </c>
    </row>
    <row r="1267" spans="1:3">
      <c r="A1267" s="9" t="s">
        <v>337</v>
      </c>
      <c r="B1267" s="9">
        <v>995.04750000000001</v>
      </c>
      <c r="C1267" s="9">
        <v>23.015569917743832</v>
      </c>
    </row>
    <row r="1268" spans="1:3">
      <c r="A1268" s="9" t="s">
        <v>337</v>
      </c>
      <c r="B1268" s="9">
        <v>753.36099999999999</v>
      </c>
      <c r="C1268" s="9">
        <v>6.5759668508287286</v>
      </c>
    </row>
    <row r="1269" spans="1:3">
      <c r="A1269" s="9" t="s">
        <v>337</v>
      </c>
      <c r="B1269" s="9">
        <v>0</v>
      </c>
      <c r="C1269" s="9">
        <v>0</v>
      </c>
    </row>
    <row r="1270" spans="1:3">
      <c r="A1270" s="9" t="s">
        <v>337</v>
      </c>
      <c r="B1270" s="9">
        <v>1320.925</v>
      </c>
      <c r="C1270" s="9">
        <v>130.87359212684527</v>
      </c>
    </row>
    <row r="1271" spans="1:3">
      <c r="A1271" s="9" t="s">
        <v>337</v>
      </c>
      <c r="B1271" s="9">
        <v>1155.9041666666667</v>
      </c>
      <c r="C1271" s="9">
        <v>40.36898771211235</v>
      </c>
    </row>
    <row r="1272" spans="1:3">
      <c r="A1272" s="9" t="s">
        <v>337</v>
      </c>
      <c r="B1272" s="9">
        <v>970.39666666666665</v>
      </c>
      <c r="C1272" s="9">
        <v>31.653941908713691</v>
      </c>
    </row>
    <row r="1273" spans="1:3">
      <c r="A1273" s="9" t="s">
        <v>337</v>
      </c>
      <c r="B1273" s="9">
        <v>917.78111111111116</v>
      </c>
      <c r="C1273" s="9">
        <v>9.0659237536656878</v>
      </c>
    </row>
    <row r="1274" spans="1:3">
      <c r="A1274" s="9" t="s">
        <v>337</v>
      </c>
      <c r="B1274" s="9">
        <v>962.39833333333343</v>
      </c>
      <c r="C1274" s="9">
        <v>12.55307042253521</v>
      </c>
    </row>
    <row r="1275" spans="1:3">
      <c r="A1275" s="9" t="s">
        <v>337</v>
      </c>
      <c r="B1275" s="9">
        <v>1089.3658333333333</v>
      </c>
      <c r="C1275" s="9">
        <v>70.097893504973669</v>
      </c>
    </row>
    <row r="1276" spans="1:3">
      <c r="A1276" s="9" t="s">
        <v>337</v>
      </c>
      <c r="B1276" s="9">
        <v>865.005</v>
      </c>
      <c r="C1276" s="9">
        <v>8.7451929365598442</v>
      </c>
    </row>
    <row r="1277" spans="1:3">
      <c r="A1277" s="9" t="s">
        <v>337</v>
      </c>
      <c r="B1277" s="9">
        <v>733.90499999999997</v>
      </c>
      <c r="C1277" s="9">
        <v>0</v>
      </c>
    </row>
    <row r="1278" spans="1:3">
      <c r="A1278" s="9" t="s">
        <v>337</v>
      </c>
      <c r="B1278" s="9">
        <v>2088.71</v>
      </c>
      <c r="C1278" s="9">
        <v>44.832962783953597</v>
      </c>
    </row>
    <row r="1279" spans="1:3">
      <c r="A1279" s="9" t="s">
        <v>337</v>
      </c>
      <c r="B1279" s="9">
        <v>1839.25</v>
      </c>
      <c r="C1279" s="9">
        <v>1.4666128084606345</v>
      </c>
    </row>
    <row r="1280" spans="1:3">
      <c r="A1280" s="9" t="s">
        <v>337</v>
      </c>
      <c r="B1280" s="9">
        <v>1229.78</v>
      </c>
      <c r="C1280" s="9">
        <v>53.877327935222674</v>
      </c>
    </row>
    <row r="1281" spans="1:3">
      <c r="A1281" s="9" t="s">
        <v>337</v>
      </c>
      <c r="B1281" s="9">
        <v>1030.1675</v>
      </c>
      <c r="C1281" s="9">
        <v>41.258982863460474</v>
      </c>
    </row>
    <row r="1282" spans="1:3">
      <c r="A1282" s="9" t="s">
        <v>337</v>
      </c>
      <c r="B1282" s="9">
        <v>0</v>
      </c>
      <c r="C1282" s="9">
        <v>0</v>
      </c>
    </row>
    <row r="1283" spans="1:3">
      <c r="A1283" s="9" t="s">
        <v>337</v>
      </c>
      <c r="B1283" s="9">
        <v>858.36</v>
      </c>
      <c r="C1283" s="9">
        <v>19.442523501762633</v>
      </c>
    </row>
    <row r="1284" spans="1:3">
      <c r="A1284" s="9" t="s">
        <v>337</v>
      </c>
      <c r="B1284" s="9">
        <v>1350.2716666666668</v>
      </c>
      <c r="C1284" s="9">
        <v>34.05505226480836</v>
      </c>
    </row>
    <row r="1285" spans="1:3">
      <c r="A1285" s="9" t="s">
        <v>337</v>
      </c>
      <c r="B1285" s="9">
        <v>1135.4950000000001</v>
      </c>
      <c r="C1285" s="9">
        <v>46.166924834941589</v>
      </c>
    </row>
    <row r="1286" spans="1:3">
      <c r="A1286" s="9" t="s">
        <v>337</v>
      </c>
      <c r="B1286" s="9">
        <v>961.0911111111111</v>
      </c>
      <c r="C1286" s="9">
        <v>52.870100651272942</v>
      </c>
    </row>
    <row r="1287" spans="1:3">
      <c r="A1287" s="9" t="s">
        <v>337</v>
      </c>
      <c r="B1287" s="9">
        <v>1212.8257142857144</v>
      </c>
      <c r="C1287" s="9">
        <v>50.62959624174708</v>
      </c>
    </row>
    <row r="1288" spans="1:3">
      <c r="A1288" s="9" t="s">
        <v>337</v>
      </c>
      <c r="B1288" s="9">
        <v>854.63727272727272</v>
      </c>
      <c r="C1288" s="9">
        <v>26.769577377252951</v>
      </c>
    </row>
    <row r="1289" spans="1:3">
      <c r="A1289" s="9" t="s">
        <v>337</v>
      </c>
      <c r="B1289" s="9">
        <v>1125.7744444444443</v>
      </c>
      <c r="C1289" s="9">
        <v>38.526162790697668</v>
      </c>
    </row>
    <row r="1290" spans="1:3">
      <c r="A1290" s="9" t="s">
        <v>337</v>
      </c>
      <c r="B1290" s="9">
        <v>1170.8475000000001</v>
      </c>
      <c r="C1290" s="9">
        <v>48.835497835497833</v>
      </c>
    </row>
    <row r="1291" spans="1:3">
      <c r="A1291" s="9" t="s">
        <v>337</v>
      </c>
      <c r="B1291" s="9">
        <v>1249.941</v>
      </c>
      <c r="C1291" s="9">
        <v>65.388061865635564</v>
      </c>
    </row>
    <row r="1292" spans="1:3">
      <c r="A1292" s="9" t="s">
        <v>337</v>
      </c>
      <c r="B1292" s="9">
        <v>1259.67</v>
      </c>
      <c r="C1292" s="9">
        <v>24.014634146341464</v>
      </c>
    </row>
    <row r="1293" spans="1:3">
      <c r="A1293" s="9" t="s">
        <v>337</v>
      </c>
      <c r="B1293" s="9">
        <v>1319.5458333333333</v>
      </c>
      <c r="C1293" s="9">
        <v>38.256445993031363</v>
      </c>
    </row>
    <row r="1294" spans="1:3">
      <c r="A1294" s="9" t="s">
        <v>337</v>
      </c>
      <c r="B1294" s="9">
        <v>1173.7377777777776</v>
      </c>
      <c r="C1294" s="9">
        <v>48.056196038598273</v>
      </c>
    </row>
    <row r="1295" spans="1:3">
      <c r="A1295" s="9" t="s">
        <v>337</v>
      </c>
      <c r="B1295" s="9">
        <v>1050.2275</v>
      </c>
      <c r="C1295" s="9">
        <v>17.056462671406805</v>
      </c>
    </row>
    <row r="1296" spans="1:3">
      <c r="A1296" s="9" t="s">
        <v>337</v>
      </c>
      <c r="B1296" s="9">
        <v>858.86</v>
      </c>
      <c r="C1296" s="9">
        <v>12.061668594563329</v>
      </c>
    </row>
    <row r="1297" spans="1:3">
      <c r="A1297" s="9" t="s">
        <v>337</v>
      </c>
      <c r="B1297" s="9">
        <v>891.25181818181818</v>
      </c>
      <c r="C1297" s="9">
        <v>9.2864583333333339</v>
      </c>
    </row>
    <row r="1298" spans="1:3">
      <c r="A1298" s="9" t="s">
        <v>337</v>
      </c>
      <c r="B1298" s="9">
        <v>1038.3666666666666</v>
      </c>
      <c r="C1298" s="9">
        <v>0</v>
      </c>
    </row>
    <row r="1299" spans="1:3">
      <c r="A1299" s="9" t="s">
        <v>337</v>
      </c>
      <c r="B1299" s="9">
        <v>1102.6675</v>
      </c>
      <c r="C1299" s="9">
        <v>41.656754697816147</v>
      </c>
    </row>
    <row r="1300" spans="1:3">
      <c r="A1300" s="9" t="s">
        <v>337</v>
      </c>
      <c r="B1300" s="9">
        <v>1313.7175</v>
      </c>
      <c r="C1300" s="9">
        <v>16.090243902439024</v>
      </c>
    </row>
    <row r="1301" spans="1:3">
      <c r="A1301" s="9" t="s">
        <v>337</v>
      </c>
      <c r="B1301" s="9">
        <v>975.00454545454534</v>
      </c>
      <c r="C1301" s="9">
        <v>22.565153267784844</v>
      </c>
    </row>
    <row r="1302" spans="1:3">
      <c r="A1302" s="9" t="s">
        <v>337</v>
      </c>
      <c r="B1302" s="9">
        <v>1195.0209090909091</v>
      </c>
      <c r="C1302" s="9">
        <v>50.04120111731843</v>
      </c>
    </row>
    <row r="1303" spans="1:3">
      <c r="A1303" s="9" t="s">
        <v>337</v>
      </c>
      <c r="B1303" s="9">
        <v>1153.6199999999999</v>
      </c>
      <c r="C1303" s="9">
        <v>29.409004867495945</v>
      </c>
    </row>
    <row r="1304" spans="1:3">
      <c r="A1304" s="9" t="s">
        <v>337</v>
      </c>
      <c r="B1304" s="9">
        <v>0</v>
      </c>
      <c r="C1304" s="9">
        <v>0</v>
      </c>
    </row>
    <row r="1305" spans="1:3">
      <c r="A1305" s="9" t="s">
        <v>337</v>
      </c>
      <c r="B1305" s="9">
        <v>1213.1766666666667</v>
      </c>
      <c r="C1305" s="9">
        <v>9.8066202090592327</v>
      </c>
    </row>
    <row r="1306" spans="1:3">
      <c r="A1306" s="9" t="s">
        <v>337</v>
      </c>
      <c r="B1306" s="9">
        <v>1294.5325</v>
      </c>
      <c r="C1306" s="9">
        <v>22.371820887445885</v>
      </c>
    </row>
    <row r="1307" spans="1:3">
      <c r="A1307" s="9" t="s">
        <v>337</v>
      </c>
      <c r="B1307" s="9">
        <v>1151.6781818181817</v>
      </c>
      <c r="C1307" s="9">
        <v>62.482922803453533</v>
      </c>
    </row>
    <row r="1308" spans="1:3">
      <c r="A1308" s="9" t="s">
        <v>337</v>
      </c>
      <c r="B1308" s="9">
        <v>1318.3166666666666</v>
      </c>
      <c r="C1308" s="9">
        <v>65.206549057515701</v>
      </c>
    </row>
    <row r="1309" spans="1:3">
      <c r="A1309" s="9" t="s">
        <v>337</v>
      </c>
      <c r="B1309" s="9">
        <v>1092.1791666666666</v>
      </c>
      <c r="C1309" s="9">
        <v>55.786965927528392</v>
      </c>
    </row>
    <row r="1310" spans="1:3">
      <c r="A1310" s="9" t="s">
        <v>337</v>
      </c>
      <c r="B1310" s="9">
        <v>1101.4950000000001</v>
      </c>
      <c r="C1310" s="9">
        <v>15.448504068932504</v>
      </c>
    </row>
    <row r="1311" spans="1:3">
      <c r="A1311" s="9" t="s">
        <v>337</v>
      </c>
      <c r="B1311" s="9">
        <v>1118.6333333333334</v>
      </c>
      <c r="C1311" s="9">
        <v>30.013602941176472</v>
      </c>
    </row>
    <row r="1312" spans="1:3">
      <c r="A1312" s="9" t="s">
        <v>337</v>
      </c>
      <c r="B1312" s="9">
        <v>982.14499999999998</v>
      </c>
      <c r="C1312" s="9">
        <v>26.486441681468325</v>
      </c>
    </row>
    <row r="1313" spans="1:3">
      <c r="A1313" s="9" t="s">
        <v>337</v>
      </c>
      <c r="B1313" s="9">
        <v>1024.355</v>
      </c>
      <c r="C1313" s="9">
        <v>0</v>
      </c>
    </row>
    <row r="1314" spans="1:3">
      <c r="A1314" s="9" t="s">
        <v>337</v>
      </c>
      <c r="B1314" s="9">
        <v>829.78250000000003</v>
      </c>
      <c r="C1314" s="9">
        <v>2.0161979448350458</v>
      </c>
    </row>
    <row r="1315" spans="1:3">
      <c r="A1315" s="9" t="s">
        <v>337</v>
      </c>
      <c r="B1315" s="9">
        <v>1043.1966666666667</v>
      </c>
      <c r="C1315" s="9">
        <v>1.1863636363636363</v>
      </c>
    </row>
    <row r="1316" spans="1:3">
      <c r="A1316" s="9" t="s">
        <v>337</v>
      </c>
      <c r="B1316" s="9">
        <v>854.82749999999999</v>
      </c>
      <c r="C1316" s="9">
        <v>6.1409226190476192</v>
      </c>
    </row>
    <row r="1317" spans="1:3">
      <c r="A1317" s="9" t="s">
        <v>337</v>
      </c>
      <c r="B1317" s="9">
        <v>1010.1214285714286</v>
      </c>
      <c r="C1317" s="9">
        <v>35.394172932330825</v>
      </c>
    </row>
    <row r="1318" spans="1:3">
      <c r="A1318" s="9" t="s">
        <v>337</v>
      </c>
      <c r="B1318" s="9">
        <v>0</v>
      </c>
      <c r="C1318" s="9">
        <v>0</v>
      </c>
    </row>
    <row r="1319" spans="1:3">
      <c r="A1319" s="9" t="s">
        <v>337</v>
      </c>
      <c r="B1319" s="9">
        <v>1041.4572727272728</v>
      </c>
      <c r="C1319" s="9">
        <v>55.484586361095587</v>
      </c>
    </row>
    <row r="1320" spans="1:3">
      <c r="A1320" s="9" t="s">
        <v>337</v>
      </c>
      <c r="B1320" s="9">
        <v>395.33</v>
      </c>
      <c r="C1320" s="9">
        <v>0</v>
      </c>
    </row>
    <row r="1321" spans="1:3">
      <c r="A1321" s="9" t="s">
        <v>337</v>
      </c>
      <c r="B1321" s="9">
        <v>1146.2</v>
      </c>
      <c r="C1321" s="9">
        <v>31.812290127602424</v>
      </c>
    </row>
    <row r="1322" spans="1:3">
      <c r="A1322" s="9" t="s">
        <v>337</v>
      </c>
      <c r="B1322" s="9">
        <v>1227.7825</v>
      </c>
      <c r="C1322" s="9">
        <v>52.487661574618095</v>
      </c>
    </row>
    <row r="1323" spans="1:3">
      <c r="A1323" s="9" t="s">
        <v>337</v>
      </c>
      <c r="B1323" s="9">
        <v>786.38499999999999</v>
      </c>
      <c r="C1323" s="9">
        <v>2.9063765182186234</v>
      </c>
    </row>
    <row r="1324" spans="1:3">
      <c r="A1324" s="9" t="s">
        <v>337</v>
      </c>
      <c r="B1324" s="9">
        <v>1030.97</v>
      </c>
      <c r="C1324" s="9">
        <v>53.122649823736786</v>
      </c>
    </row>
    <row r="1325" spans="1:3">
      <c r="A1325" s="9" t="s">
        <v>337</v>
      </c>
      <c r="B1325" s="9">
        <v>1394.5050000000001</v>
      </c>
      <c r="C1325" s="9">
        <v>105.87177470106985</v>
      </c>
    </row>
    <row r="1326" spans="1:3">
      <c r="A1326" s="9" t="s">
        <v>337</v>
      </c>
      <c r="B1326" s="9">
        <v>1145.55</v>
      </c>
      <c r="C1326" s="9">
        <v>4.5065609622744667</v>
      </c>
    </row>
    <row r="1327" spans="1:3">
      <c r="A1327" s="9" t="s">
        <v>337</v>
      </c>
      <c r="B1327" s="9">
        <v>798.42</v>
      </c>
      <c r="C1327" s="9">
        <v>14.652394106813997</v>
      </c>
    </row>
    <row r="1328" spans="1:3">
      <c r="A1328" s="9" t="s">
        <v>337</v>
      </c>
      <c r="B1328" s="9">
        <v>1324.67</v>
      </c>
      <c r="C1328" s="9">
        <v>102.80191944619258</v>
      </c>
    </row>
    <row r="1329" spans="1:3">
      <c r="A1329" s="9" t="s">
        <v>337</v>
      </c>
      <c r="B1329" s="9">
        <v>1123.27</v>
      </c>
      <c r="C1329" s="9">
        <v>13.933235810415448</v>
      </c>
    </row>
    <row r="1330" spans="1:3">
      <c r="A1330" s="9" t="s">
        <v>337</v>
      </c>
      <c r="B1330" s="9">
        <v>1046.2328571428573</v>
      </c>
      <c r="C1330" s="9">
        <v>66.443140423031721</v>
      </c>
    </row>
    <row r="1331" spans="1:3">
      <c r="A1331" s="9" t="s">
        <v>337</v>
      </c>
      <c r="B1331" s="9">
        <v>0</v>
      </c>
      <c r="C1331" s="9">
        <v>0.44492403314917123</v>
      </c>
    </row>
    <row r="1332" spans="1:3">
      <c r="A1332" s="9" t="s">
        <v>337</v>
      </c>
      <c r="B1332" s="9">
        <v>1066.8050000000001</v>
      </c>
      <c r="C1332" s="9">
        <v>43.538222498446238</v>
      </c>
    </row>
    <row r="1333" spans="1:3">
      <c r="A1333" s="9" t="s">
        <v>337</v>
      </c>
      <c r="B1333" s="9">
        <v>925.28499999999997</v>
      </c>
      <c r="C1333" s="9">
        <v>22.754265471370733</v>
      </c>
    </row>
    <row r="1334" spans="1:3">
      <c r="A1334" s="9" t="s">
        <v>337</v>
      </c>
      <c r="B1334" s="9">
        <v>1061.5260000000001</v>
      </c>
      <c r="C1334" s="9">
        <v>45.153326122228236</v>
      </c>
    </row>
    <row r="1335" spans="1:3">
      <c r="A1335" s="9" t="s">
        <v>337</v>
      </c>
      <c r="B1335" s="9">
        <v>1123.7850000000001</v>
      </c>
      <c r="C1335" s="9">
        <v>0</v>
      </c>
    </row>
    <row r="1336" spans="1:3">
      <c r="A1336" s="9" t="s">
        <v>330</v>
      </c>
      <c r="B1336" s="9">
        <v>946.06999999999994</v>
      </c>
      <c r="C1336" s="9">
        <v>0</v>
      </c>
    </row>
    <row r="1337" spans="1:3">
      <c r="A1337" s="9" t="s">
        <v>337</v>
      </c>
      <c r="B1337" s="9">
        <v>0</v>
      </c>
      <c r="C1337" s="9">
        <v>0</v>
      </c>
    </row>
    <row r="1338" spans="1:3">
      <c r="A1338" s="9" t="s">
        <v>337</v>
      </c>
      <c r="B1338" s="9">
        <v>1199.9158333333332</v>
      </c>
      <c r="C1338" s="9">
        <v>41.167210235825387</v>
      </c>
    </row>
    <row r="1339" spans="1:3">
      <c r="A1339" s="9" t="s">
        <v>337</v>
      </c>
      <c r="B1339" s="9">
        <v>1189.4441666666667</v>
      </c>
      <c r="C1339" s="9">
        <v>40.970772704465631</v>
      </c>
    </row>
    <row r="1340" spans="1:3">
      <c r="A1340" s="9" t="s">
        <v>330</v>
      </c>
      <c r="B1340" s="9">
        <v>1012.4990909090909</v>
      </c>
      <c r="C1340" s="9">
        <v>3.1071987480438188</v>
      </c>
    </row>
    <row r="1341" spans="1:3">
      <c r="A1341" s="9" t="s">
        <v>337</v>
      </c>
      <c r="B1341" s="9">
        <v>800.9133333333333</v>
      </c>
      <c r="C1341" s="9">
        <v>31.678105696636926</v>
      </c>
    </row>
    <row r="1342" spans="1:3">
      <c r="A1342" s="9" t="s">
        <v>337</v>
      </c>
      <c r="B1342" s="9">
        <v>1341.4111111111113</v>
      </c>
      <c r="C1342" s="9">
        <v>26.604831657192829</v>
      </c>
    </row>
    <row r="1343" spans="1:3">
      <c r="A1343" s="9" t="s">
        <v>337</v>
      </c>
      <c r="B1343" s="9">
        <v>1691.9533333333331</v>
      </c>
      <c r="C1343" s="9">
        <v>84.453537170263786</v>
      </c>
    </row>
    <row r="1344" spans="1:3">
      <c r="A1344" s="9" t="s">
        <v>330</v>
      </c>
      <c r="B1344" s="9">
        <v>1464.8725000000002</v>
      </c>
      <c r="C1344" s="9">
        <v>43.629755706848215</v>
      </c>
    </row>
    <row r="1345" spans="1:3">
      <c r="A1345" s="9" t="s">
        <v>330</v>
      </c>
      <c r="B1345" s="9">
        <v>1404.1683333333333</v>
      </c>
      <c r="C1345" s="9">
        <v>37.429871741828713</v>
      </c>
    </row>
    <row r="1346" spans="1:3">
      <c r="A1346" s="9" t="s">
        <v>337</v>
      </c>
      <c r="B1346" s="9">
        <v>1615.1433333333334</v>
      </c>
      <c r="C1346" s="9">
        <v>79.898712926692781</v>
      </c>
    </row>
    <row r="1347" spans="1:3">
      <c r="A1347" s="9" t="s">
        <v>337</v>
      </c>
      <c r="B1347" s="9">
        <v>1259.4375</v>
      </c>
      <c r="C1347" s="9">
        <v>33.127240926978573</v>
      </c>
    </row>
    <row r="1348" spans="1:3">
      <c r="A1348" s="9" t="s">
        <v>337</v>
      </c>
      <c r="B1348" s="9">
        <v>1063.7666666666667</v>
      </c>
      <c r="C1348" s="9">
        <v>20.607775318206972</v>
      </c>
    </row>
    <row r="1349" spans="1:3">
      <c r="A1349" s="9" t="s">
        <v>330</v>
      </c>
      <c r="B1349" s="9">
        <v>241.71</v>
      </c>
      <c r="C1349" s="9">
        <v>0</v>
      </c>
    </row>
    <row r="1350" spans="1:3">
      <c r="A1350" s="9" t="s">
        <v>330</v>
      </c>
      <c r="B1350" s="9">
        <v>1324.2442857142855</v>
      </c>
      <c r="C1350" s="9">
        <v>0</v>
      </c>
    </row>
    <row r="1351" spans="1:3">
      <c r="A1351" s="9" t="s">
        <v>330</v>
      </c>
      <c r="B1351" s="9">
        <v>1286.6941666666667</v>
      </c>
      <c r="C1351" s="9">
        <v>0</v>
      </c>
    </row>
    <row r="1352" spans="1:3">
      <c r="A1352" s="9" t="s">
        <v>330</v>
      </c>
      <c r="B1352" s="9">
        <v>147.15</v>
      </c>
      <c r="C1352" s="9">
        <v>0</v>
      </c>
    </row>
    <row r="1353" spans="1:3">
      <c r="A1353" s="9" t="s">
        <v>330</v>
      </c>
      <c r="B1353" s="9">
        <v>147.15</v>
      </c>
      <c r="C1353" s="9">
        <v>0</v>
      </c>
    </row>
    <row r="1354" spans="1:3">
      <c r="A1354" s="9" t="s">
        <v>330</v>
      </c>
      <c r="B1354" s="9">
        <v>1341.5841666666668</v>
      </c>
      <c r="C1354" s="9">
        <v>113.67763157894737</v>
      </c>
    </row>
    <row r="1355" spans="1:3">
      <c r="A1355" s="9" t="s">
        <v>330</v>
      </c>
      <c r="B1355" s="9">
        <v>1215.0474999999999</v>
      </c>
      <c r="C1355" s="9">
        <v>13.859035621198958</v>
      </c>
    </row>
    <row r="1356" spans="1:3">
      <c r="A1356" s="9" t="s">
        <v>330</v>
      </c>
      <c r="B1356" s="9">
        <v>1387.2611111111112</v>
      </c>
      <c r="C1356" s="9">
        <v>46.120316681534348</v>
      </c>
    </row>
    <row r="1357" spans="1:3">
      <c r="A1357" s="9" t="s">
        <v>330</v>
      </c>
      <c r="B1357" s="9">
        <v>1364.5550000000001</v>
      </c>
      <c r="C1357" s="9">
        <v>26.035162950257288</v>
      </c>
    </row>
    <row r="1358" spans="1:3">
      <c r="A1358" s="9" t="s">
        <v>330</v>
      </c>
      <c r="B1358" s="9">
        <v>1099.9549999999999</v>
      </c>
      <c r="C1358" s="9">
        <v>4.6015556529360211</v>
      </c>
    </row>
    <row r="1359" spans="1:3">
      <c r="A1359" s="9" t="s">
        <v>330</v>
      </c>
      <c r="B1359" s="9">
        <v>1391.4375</v>
      </c>
      <c r="C1359" s="9">
        <v>13.678969669937556</v>
      </c>
    </row>
    <row r="1360" spans="1:3">
      <c r="A1360" s="9" t="s">
        <v>337</v>
      </c>
      <c r="B1360" s="9">
        <v>1421.7741666666668</v>
      </c>
      <c r="C1360" s="9">
        <v>8.7161500815660666</v>
      </c>
    </row>
    <row r="1361" spans="1:3">
      <c r="A1361" s="9" t="s">
        <v>330</v>
      </c>
      <c r="B1361" s="9">
        <v>2015.2224999999999</v>
      </c>
      <c r="C1361" s="9">
        <v>119.07927489177489</v>
      </c>
    </row>
    <row r="1362" spans="1:3">
      <c r="A1362" s="9" t="s">
        <v>330</v>
      </c>
      <c r="B1362" s="9">
        <v>317.45</v>
      </c>
      <c r="C1362" s="9">
        <v>0</v>
      </c>
    </row>
    <row r="1363" spans="1:3">
      <c r="A1363" s="9" t="s">
        <v>330</v>
      </c>
      <c r="B1363" s="9">
        <v>1468.8733333333332</v>
      </c>
      <c r="C1363" s="9">
        <v>44.622553017944533</v>
      </c>
    </row>
    <row r="1364" spans="1:3">
      <c r="A1364" s="9" t="s">
        <v>330</v>
      </c>
      <c r="B1364" s="9">
        <v>1372.3736363636365</v>
      </c>
      <c r="C1364" s="9">
        <v>22.437601957585642</v>
      </c>
    </row>
    <row r="1365" spans="1:3">
      <c r="A1365" s="9" t="s">
        <v>330</v>
      </c>
      <c r="B1365" s="9">
        <v>1712.93</v>
      </c>
      <c r="C1365" s="9">
        <v>62.462087421944695</v>
      </c>
    </row>
    <row r="1366" spans="1:3">
      <c r="A1366" s="9" t="s">
        <v>330</v>
      </c>
      <c r="B1366" s="9">
        <v>1397.4849999999999</v>
      </c>
      <c r="C1366" s="9">
        <v>0</v>
      </c>
    </row>
    <row r="1367" spans="1:3">
      <c r="A1367" s="9" t="s">
        <v>330</v>
      </c>
      <c r="B1367" s="9">
        <v>1483.63</v>
      </c>
      <c r="C1367" s="9">
        <v>16.731155218554861</v>
      </c>
    </row>
    <row r="1368" spans="1:3">
      <c r="A1368" s="9" t="s">
        <v>330</v>
      </c>
      <c r="B1368" s="9">
        <v>1419.2660000000001</v>
      </c>
      <c r="C1368" s="9">
        <v>30.593696397941681</v>
      </c>
    </row>
    <row r="1369" spans="1:3">
      <c r="A1369" s="9" t="s">
        <v>330</v>
      </c>
      <c r="B1369" s="9">
        <v>2273.3491666666664</v>
      </c>
      <c r="C1369" s="9">
        <v>65.411696306429548</v>
      </c>
    </row>
    <row r="1370" spans="1:3">
      <c r="A1370" s="9" t="s">
        <v>330</v>
      </c>
      <c r="B1370" s="9">
        <v>1564.0808333333334</v>
      </c>
      <c r="C1370" s="9">
        <v>23.910506863780359</v>
      </c>
    </row>
    <row r="1371" spans="1:3">
      <c r="A1371" s="9" t="s">
        <v>330</v>
      </c>
      <c r="B1371" s="9">
        <v>1894.6770000000001</v>
      </c>
      <c r="C1371" s="9">
        <v>0</v>
      </c>
    </row>
    <row r="1372" spans="1:3">
      <c r="A1372" s="9" t="s">
        <v>330</v>
      </c>
      <c r="B1372" s="9">
        <v>177.05</v>
      </c>
      <c r="C1372" s="9">
        <v>0</v>
      </c>
    </row>
    <row r="1373" spans="1:3">
      <c r="A1373" s="9" t="s">
        <v>330</v>
      </c>
      <c r="B1373" s="9">
        <v>1469.4091666666666</v>
      </c>
      <c r="C1373" s="9">
        <v>4.4431369026230687</v>
      </c>
    </row>
    <row r="1374" spans="1:3">
      <c r="A1374" s="9" t="s">
        <v>330</v>
      </c>
      <c r="B1374" s="9">
        <v>1437.6983333333335</v>
      </c>
      <c r="C1374" s="9">
        <v>0</v>
      </c>
    </row>
    <row r="1375" spans="1:3">
      <c r="A1375" s="9" t="s">
        <v>330</v>
      </c>
      <c r="B1375" s="9">
        <v>1486.5272727272727</v>
      </c>
      <c r="C1375" s="9">
        <v>0</v>
      </c>
    </row>
    <row r="1376" spans="1:3">
      <c r="A1376" s="9" t="s">
        <v>330</v>
      </c>
      <c r="B1376" s="9">
        <v>1682.835</v>
      </c>
      <c r="C1376" s="9">
        <v>0</v>
      </c>
    </row>
    <row r="1377" spans="1:3">
      <c r="A1377" s="9" t="s">
        <v>330</v>
      </c>
      <c r="B1377" s="9">
        <v>1895.9236363636364</v>
      </c>
      <c r="C1377" s="9">
        <v>17.123118603251054</v>
      </c>
    </row>
    <row r="1378" spans="1:3">
      <c r="A1378" s="9" t="s">
        <v>330</v>
      </c>
      <c r="B1378" s="9">
        <v>1547.2216666666666</v>
      </c>
      <c r="C1378" s="9">
        <v>9.4190952219586599</v>
      </c>
    </row>
    <row r="1379" spans="1:3">
      <c r="A1379" s="9" t="s">
        <v>330</v>
      </c>
      <c r="B1379" s="9">
        <v>144.44</v>
      </c>
      <c r="C1379" s="9">
        <v>0</v>
      </c>
    </row>
    <row r="1380" spans="1:3">
      <c r="A1380" s="9" t="s">
        <v>330</v>
      </c>
      <c r="B1380" s="9">
        <v>1857.9127272727274</v>
      </c>
      <c r="C1380" s="9">
        <v>14.037101143889222</v>
      </c>
    </row>
    <row r="1381" spans="1:3">
      <c r="A1381" s="9" t="s">
        <v>330</v>
      </c>
      <c r="B1381" s="9">
        <v>1576.1816666666666</v>
      </c>
      <c r="C1381" s="9">
        <v>7.4796679091833287</v>
      </c>
    </row>
    <row r="1382" spans="1:3">
      <c r="A1382" s="9" t="s">
        <v>330</v>
      </c>
      <c r="B1382" s="9">
        <v>242.27</v>
      </c>
      <c r="C1382" s="9">
        <v>0</v>
      </c>
    </row>
    <row r="1383" spans="1:3">
      <c r="A1383" s="9" t="s">
        <v>330</v>
      </c>
      <c r="B1383" s="9">
        <v>1762.6216666666667</v>
      </c>
      <c r="C1383" s="9">
        <v>3.9463242079360201</v>
      </c>
    </row>
    <row r="1384" spans="1:3">
      <c r="A1384" s="9" t="s">
        <v>330</v>
      </c>
      <c r="B1384" s="9">
        <v>1422.0933333333332</v>
      </c>
      <c r="C1384" s="9">
        <v>0</v>
      </c>
    </row>
    <row r="1385" spans="1:3">
      <c r="A1385" s="9" t="s">
        <v>330</v>
      </c>
      <c r="B1385" s="9">
        <v>1142.2716666666668</v>
      </c>
      <c r="C1385" s="9">
        <v>0</v>
      </c>
    </row>
    <row r="1386" spans="1:3">
      <c r="A1386" s="9" t="s">
        <v>330</v>
      </c>
      <c r="B1386" s="9">
        <v>1431.4554545454546</v>
      </c>
      <c r="C1386" s="9">
        <v>0</v>
      </c>
    </row>
    <row r="1387" spans="1:3">
      <c r="A1387" s="9" t="s">
        <v>330</v>
      </c>
      <c r="B1387" s="9">
        <v>1016.5345454545454</v>
      </c>
      <c r="C1387" s="9">
        <v>0</v>
      </c>
    </row>
    <row r="1388" spans="1:3">
      <c r="A1388" s="9" t="s">
        <v>330</v>
      </c>
      <c r="B1388" s="9">
        <v>1781.9949999999999</v>
      </c>
      <c r="C1388" s="9">
        <v>13.983210671573138</v>
      </c>
    </row>
    <row r="1389" spans="1:3">
      <c r="A1389" s="9" t="s">
        <v>330</v>
      </c>
      <c r="B1389" s="9">
        <v>1529.6950000000002</v>
      </c>
      <c r="C1389" s="9">
        <v>0</v>
      </c>
    </row>
    <row r="1390" spans="1:3">
      <c r="A1390" s="9" t="s">
        <v>330</v>
      </c>
      <c r="B1390" s="9">
        <v>1951.3977777777779</v>
      </c>
      <c r="C1390" s="9">
        <v>56.145469522240525</v>
      </c>
    </row>
    <row r="1391" spans="1:3">
      <c r="A1391" s="9" t="s">
        <v>330</v>
      </c>
      <c r="B1391" s="9">
        <v>2377.0858333333331</v>
      </c>
      <c r="C1391" s="9">
        <v>56.650067658998651</v>
      </c>
    </row>
    <row r="1392" spans="1:3">
      <c r="A1392" s="9" t="s">
        <v>330</v>
      </c>
      <c r="B1392" s="9">
        <v>0</v>
      </c>
      <c r="C1392" s="9">
        <v>4.6207451701931923</v>
      </c>
    </row>
    <row r="1393" spans="1:3">
      <c r="A1393" s="9" t="s">
        <v>330</v>
      </c>
      <c r="B1393" s="9">
        <v>1892.365</v>
      </c>
      <c r="C1393" s="9">
        <v>27.571828665568368</v>
      </c>
    </row>
    <row r="1394" spans="1:3">
      <c r="A1394" s="9" t="s">
        <v>330</v>
      </c>
      <c r="B1394" s="9">
        <v>0</v>
      </c>
      <c r="C1394" s="9">
        <v>0</v>
      </c>
    </row>
    <row r="1395" spans="1:3">
      <c r="A1395" s="9" t="s">
        <v>330</v>
      </c>
      <c r="B1395" s="9">
        <v>2041.2875000000001</v>
      </c>
      <c r="C1395" s="9">
        <v>20.271028037383175</v>
      </c>
    </row>
    <row r="1396" spans="1:3">
      <c r="A1396" s="9" t="s">
        <v>330</v>
      </c>
      <c r="B1396" s="9">
        <v>1799.97</v>
      </c>
      <c r="C1396" s="9">
        <v>69.677954388389765</v>
      </c>
    </row>
    <row r="1397" spans="1:3">
      <c r="A1397" s="9" t="s">
        <v>330</v>
      </c>
      <c r="B1397" s="9">
        <v>1635.2449999999999</v>
      </c>
      <c r="C1397" s="9">
        <v>3.0714882943143813</v>
      </c>
    </row>
    <row r="1398" spans="1:3">
      <c r="A1398" s="9" t="s">
        <v>330</v>
      </c>
      <c r="B1398" s="9">
        <v>2026.2625</v>
      </c>
      <c r="C1398" s="9">
        <v>25.55426416256158</v>
      </c>
    </row>
    <row r="1399" spans="1:3">
      <c r="A1399" s="9" t="s">
        <v>330</v>
      </c>
      <c r="B1399" s="9">
        <v>2513.23</v>
      </c>
      <c r="C1399" s="9">
        <v>37.34948917538312</v>
      </c>
    </row>
    <row r="1400" spans="1:3">
      <c r="A1400" s="9" t="s">
        <v>330</v>
      </c>
      <c r="B1400" s="9">
        <v>420.7</v>
      </c>
      <c r="C1400" s="9">
        <v>0</v>
      </c>
    </row>
    <row r="1401" spans="1:3">
      <c r="A1401" s="9" t="s">
        <v>330</v>
      </c>
      <c r="B1401" s="9">
        <v>1563.3275000000001</v>
      </c>
      <c r="C1401" s="9">
        <v>0</v>
      </c>
    </row>
    <row r="1402" spans="1:3">
      <c r="A1402" s="9" t="s">
        <v>330</v>
      </c>
      <c r="B1402" s="9">
        <v>2610.136</v>
      </c>
      <c r="C1402" s="9">
        <v>91.651363636363641</v>
      </c>
    </row>
    <row r="1403" spans="1:3">
      <c r="A1403" s="9" t="s">
        <v>330</v>
      </c>
      <c r="B1403" s="9">
        <v>2390.6283333333336</v>
      </c>
      <c r="C1403" s="9">
        <v>0</v>
      </c>
    </row>
    <row r="1404" spans="1:3">
      <c r="A1404" s="9" t="s">
        <v>330</v>
      </c>
      <c r="B1404" s="9">
        <v>2098.2208333333333</v>
      </c>
      <c r="C1404" s="9">
        <v>0</v>
      </c>
    </row>
    <row r="1405" spans="1:3">
      <c r="A1405" s="9" t="s">
        <v>330</v>
      </c>
      <c r="B1405" s="9">
        <v>3737.7474999999999</v>
      </c>
      <c r="C1405" s="9">
        <v>99.587889476778358</v>
      </c>
    </row>
    <row r="1406" spans="1:3">
      <c r="A1406" s="9" t="s">
        <v>330</v>
      </c>
      <c r="B1406" s="9">
        <v>2182.1641666666669</v>
      </c>
      <c r="C1406" s="9">
        <v>0</v>
      </c>
    </row>
    <row r="1407" spans="1:3">
      <c r="A1407" s="9" t="s">
        <v>330</v>
      </c>
      <c r="B1407" s="9">
        <v>3326.1925000000001</v>
      </c>
      <c r="C1407" s="9">
        <v>0</v>
      </c>
    </row>
    <row r="1408" spans="1:3">
      <c r="A1408" s="9" t="s">
        <v>330</v>
      </c>
      <c r="B1408" s="9">
        <v>3659.3160000000003</v>
      </c>
      <c r="C1408" s="9">
        <v>0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442EB-2073-40BE-84C0-C9A8EAA431C2}">
  <dimension ref="A1:L10"/>
  <sheetViews>
    <sheetView workbookViewId="0">
      <selection activeCell="B1" sqref="B1"/>
    </sheetView>
  </sheetViews>
  <sheetFormatPr defaultRowHeight="15"/>
  <cols>
    <col min="1" max="1" width="19.140625" bestFit="1" customWidth="1"/>
    <col min="3" max="3" width="10.140625" bestFit="1" customWidth="1"/>
  </cols>
  <sheetData>
    <row r="1" spans="1:12">
      <c r="A1" s="8" t="s">
        <v>367</v>
      </c>
      <c r="B1" s="8">
        <v>38</v>
      </c>
    </row>
    <row r="2" spans="1:12">
      <c r="A2" s="9" t="s">
        <v>565</v>
      </c>
      <c r="B2" s="9"/>
    </row>
    <row r="4" spans="1:12">
      <c r="A4" s="3" t="str">
        <f>HYPERLINK("#'OBSAH'!A1","Naspäť na obsah")</f>
        <v>Naspäť na obsah</v>
      </c>
    </row>
    <row r="6" spans="1:12">
      <c r="A6" s="10"/>
      <c r="B6" s="10">
        <v>2010</v>
      </c>
      <c r="C6" s="10">
        <v>2011</v>
      </c>
      <c r="D6" s="10">
        <v>2012</v>
      </c>
      <c r="E6" s="10">
        <v>2013</v>
      </c>
      <c r="F6" s="10">
        <v>2014</v>
      </c>
      <c r="G6" s="10">
        <v>2015</v>
      </c>
      <c r="H6" s="10">
        <v>2016</v>
      </c>
      <c r="I6" s="10">
        <v>2017</v>
      </c>
      <c r="J6" s="10">
        <v>2018</v>
      </c>
      <c r="K6" s="10">
        <v>2019</v>
      </c>
      <c r="L6" s="10">
        <v>2020</v>
      </c>
    </row>
    <row r="7" spans="1:12">
      <c r="A7" s="7" t="s">
        <v>566</v>
      </c>
      <c r="B7" s="14">
        <v>661897.6</v>
      </c>
      <c r="C7" s="14">
        <v>1542482.29</v>
      </c>
      <c r="D7" s="14">
        <v>423464.67999999993</v>
      </c>
      <c r="E7" s="14">
        <v>683414.61999999988</v>
      </c>
      <c r="F7" s="14">
        <v>737358.53000000014</v>
      </c>
      <c r="G7" s="14">
        <v>312866.31999999995</v>
      </c>
      <c r="H7" s="14">
        <v>592984.47000000009</v>
      </c>
      <c r="I7" s="14">
        <v>825248.97000000009</v>
      </c>
      <c r="J7" s="14">
        <v>824985.69999999984</v>
      </c>
      <c r="K7" s="14">
        <v>649048.85</v>
      </c>
      <c r="L7" s="14">
        <v>387625.03999999992</v>
      </c>
    </row>
    <row r="8" spans="1:12">
      <c r="A8" s="7" t="s">
        <v>156</v>
      </c>
      <c r="B8" s="14">
        <v>694670.6427272727</v>
      </c>
      <c r="C8" s="14">
        <v>694670.6427272727</v>
      </c>
      <c r="D8" s="14">
        <v>694670.6427272727</v>
      </c>
      <c r="E8" s="14">
        <v>694670.6427272727</v>
      </c>
      <c r="F8" s="14">
        <v>694670.6427272727</v>
      </c>
      <c r="G8" s="14">
        <v>694670.6427272727</v>
      </c>
      <c r="H8" s="14">
        <v>694670.6427272727</v>
      </c>
      <c r="I8" s="14">
        <v>694670.6427272727</v>
      </c>
      <c r="J8" s="14">
        <v>694670.6427272727</v>
      </c>
      <c r="K8" s="14">
        <v>694670.6427272727</v>
      </c>
      <c r="L8" s="14">
        <v>694670.6427272727</v>
      </c>
    </row>
    <row r="9" spans="1:12">
      <c r="A9" s="7" t="s">
        <v>567</v>
      </c>
      <c r="B9" s="14">
        <v>609889.47799999989</v>
      </c>
      <c r="C9" s="14">
        <v>609889.47799999989</v>
      </c>
      <c r="D9" s="14">
        <v>609889.47799999989</v>
      </c>
      <c r="E9" s="14">
        <v>609889.47799999989</v>
      </c>
      <c r="F9" s="14">
        <v>609889.47799999989</v>
      </c>
      <c r="G9" s="14">
        <v>609889.47799999989</v>
      </c>
      <c r="H9" s="14">
        <v>609889.47799999989</v>
      </c>
      <c r="I9" s="14">
        <v>609889.47799999989</v>
      </c>
      <c r="J9" s="14">
        <v>609889.47799999989</v>
      </c>
      <c r="K9" s="14">
        <v>609889.47799999989</v>
      </c>
      <c r="L9" s="14">
        <v>609889.47799999989</v>
      </c>
    </row>
    <row r="10" spans="1:12">
      <c r="A10" s="11" t="s">
        <v>83</v>
      </c>
    </row>
  </sheetData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966B8-0A7D-4AC6-B481-B58ADD808993}">
  <dimension ref="A1:C20"/>
  <sheetViews>
    <sheetView workbookViewId="0">
      <selection activeCell="B1" sqref="B1"/>
    </sheetView>
  </sheetViews>
  <sheetFormatPr defaultRowHeight="15"/>
  <cols>
    <col min="1" max="1" width="29.85546875" bestFit="1" customWidth="1"/>
    <col min="2" max="2" width="11" bestFit="1" customWidth="1"/>
    <col min="3" max="3" width="9.28515625" bestFit="1" customWidth="1"/>
  </cols>
  <sheetData>
    <row r="1" spans="1:3">
      <c r="A1" s="8" t="s">
        <v>367</v>
      </c>
      <c r="B1" s="8">
        <v>39</v>
      </c>
    </row>
    <row r="2" spans="1:3">
      <c r="A2" s="9" t="s">
        <v>568</v>
      </c>
      <c r="B2" s="9"/>
    </row>
    <row r="4" spans="1:3">
      <c r="A4" s="3" t="str">
        <f>HYPERLINK("#'OBSAH'!A1","Naspäť na obsah")</f>
        <v>Naspäť na obsah</v>
      </c>
    </row>
    <row r="6" spans="1:3">
      <c r="A6" s="10" t="s">
        <v>224</v>
      </c>
      <c r="B6" s="10" t="s">
        <v>374</v>
      </c>
      <c r="C6" s="10" t="s">
        <v>156</v>
      </c>
    </row>
    <row r="7" spans="1:3">
      <c r="A7" s="7" t="s">
        <v>569</v>
      </c>
      <c r="B7" s="14">
        <v>2232272.6700000009</v>
      </c>
      <c r="C7" s="14">
        <v>587798.23615384614</v>
      </c>
    </row>
    <row r="8" spans="1:3">
      <c r="A8" s="7" t="s">
        <v>277</v>
      </c>
      <c r="B8" s="14">
        <v>1183171.52</v>
      </c>
      <c r="C8" s="14">
        <v>587798.23615384614</v>
      </c>
    </row>
    <row r="9" spans="1:3">
      <c r="A9" s="7" t="s">
        <v>570</v>
      </c>
      <c r="B9" s="14">
        <v>779628.37000000011</v>
      </c>
      <c r="C9" s="14">
        <v>587798.23615384614</v>
      </c>
    </row>
    <row r="10" spans="1:3">
      <c r="A10" s="7" t="s">
        <v>82</v>
      </c>
      <c r="B10" s="14">
        <v>773640.20999999985</v>
      </c>
      <c r="C10" s="14">
        <v>587798.23615384614</v>
      </c>
    </row>
    <row r="11" spans="1:3">
      <c r="A11" s="7" t="s">
        <v>120</v>
      </c>
      <c r="B11" s="14">
        <v>739303.2</v>
      </c>
      <c r="C11" s="14">
        <v>587798.23615384614</v>
      </c>
    </row>
    <row r="12" spans="1:3">
      <c r="A12" s="7" t="s">
        <v>571</v>
      </c>
      <c r="B12" s="14">
        <v>553410.18000000005</v>
      </c>
      <c r="C12" s="14">
        <v>587798.23615384614</v>
      </c>
    </row>
    <row r="13" spans="1:3">
      <c r="A13" s="7" t="s">
        <v>572</v>
      </c>
      <c r="B13" s="14">
        <v>410280.68</v>
      </c>
      <c r="C13" s="14">
        <v>587798.23615384614</v>
      </c>
    </row>
    <row r="14" spans="1:3">
      <c r="A14" s="7" t="s">
        <v>573</v>
      </c>
      <c r="B14" s="14">
        <v>377823.35</v>
      </c>
      <c r="C14" s="14">
        <v>587798.23615384614</v>
      </c>
    </row>
    <row r="15" spans="1:3">
      <c r="A15" s="7" t="s">
        <v>574</v>
      </c>
      <c r="B15" s="14">
        <v>321544.19999999995</v>
      </c>
      <c r="C15" s="14">
        <v>587798.23615384614</v>
      </c>
    </row>
    <row r="16" spans="1:3">
      <c r="A16" s="7" t="s">
        <v>575</v>
      </c>
      <c r="B16" s="14">
        <v>150835.76</v>
      </c>
      <c r="C16" s="14">
        <v>587798.23615384614</v>
      </c>
    </row>
    <row r="17" spans="1:3">
      <c r="A17" s="7" t="s">
        <v>80</v>
      </c>
      <c r="B17" s="14">
        <v>95589.12999999999</v>
      </c>
      <c r="C17" s="14">
        <v>587798.23615384614</v>
      </c>
    </row>
    <row r="18" spans="1:3">
      <c r="A18" s="7" t="s">
        <v>79</v>
      </c>
      <c r="B18" s="14">
        <v>17189.620000000003</v>
      </c>
      <c r="C18" s="14">
        <v>587798.23615384614</v>
      </c>
    </row>
    <row r="19" spans="1:3">
      <c r="A19" s="7" t="s">
        <v>78</v>
      </c>
      <c r="B19" s="14">
        <v>6688.18</v>
      </c>
      <c r="C19" s="14">
        <v>587798.23615384614</v>
      </c>
    </row>
    <row r="20" spans="1:3">
      <c r="A20" s="11" t="s">
        <v>83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CEAE3-1D97-4413-ADDF-710FD863D3C0}">
  <dimension ref="A1:E9"/>
  <sheetViews>
    <sheetView workbookViewId="0">
      <selection activeCell="A4" sqref="A4"/>
    </sheetView>
  </sheetViews>
  <sheetFormatPr defaultRowHeight="15"/>
  <cols>
    <col min="1" max="1" width="19.140625" bestFit="1" customWidth="1"/>
    <col min="3" max="3" width="10.140625" bestFit="1" customWidth="1"/>
  </cols>
  <sheetData>
    <row r="1" spans="1:5">
      <c r="A1" s="8" t="s">
        <v>367</v>
      </c>
      <c r="B1" s="8">
        <v>40</v>
      </c>
    </row>
    <row r="2" spans="1:5">
      <c r="A2" s="9" t="s">
        <v>576</v>
      </c>
      <c r="B2" s="9"/>
    </row>
    <row r="4" spans="1:5">
      <c r="A4" s="3" t="str">
        <f>HYPERLINK("#'OBSAH'!A1","Naspäť na obsah")</f>
        <v>Naspäť na obsah</v>
      </c>
    </row>
    <row r="6" spans="1:5">
      <c r="A6" s="10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7" t="s">
        <v>577</v>
      </c>
      <c r="B7" s="14">
        <v>830060</v>
      </c>
      <c r="C7" s="14">
        <v>1023800</v>
      </c>
      <c r="D7" s="14">
        <v>649040</v>
      </c>
      <c r="E7" s="14">
        <v>610160</v>
      </c>
    </row>
    <row r="8" spans="1:5">
      <c r="A8" s="7" t="s">
        <v>481</v>
      </c>
      <c r="B8" s="14">
        <v>825248.97000000009</v>
      </c>
      <c r="C8" s="14">
        <v>824985.69999999984</v>
      </c>
      <c r="D8" s="14">
        <v>649048.85</v>
      </c>
      <c r="E8" s="14">
        <v>387625.03999999992</v>
      </c>
    </row>
    <row r="9" spans="1:5">
      <c r="A9" s="11" t="s">
        <v>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472BA-BAD0-4271-AE26-A12D84F249C9}">
  <dimension ref="A1:E15"/>
  <sheetViews>
    <sheetView workbookViewId="0">
      <selection activeCell="A15" sqref="A15"/>
    </sheetView>
  </sheetViews>
  <sheetFormatPr defaultRowHeight="14.25"/>
  <cols>
    <col min="1" max="1" width="48.140625" style="9" customWidth="1"/>
    <col min="2" max="16384" width="9.140625" style="9"/>
  </cols>
  <sheetData>
    <row r="1" spans="1:5">
      <c r="A1" s="8" t="s">
        <v>74</v>
      </c>
      <c r="B1" s="8">
        <v>6</v>
      </c>
    </row>
    <row r="2" spans="1:5">
      <c r="A2" s="9" t="s">
        <v>119</v>
      </c>
    </row>
    <row r="4" spans="1:5">
      <c r="A4" s="13" t="str">
        <f>HYPERLINK("#'OBSAH'!A1","Naspäť na obsah")</f>
        <v>Naspäť na obsah</v>
      </c>
    </row>
    <row r="6" spans="1:5">
      <c r="A6" s="7"/>
      <c r="B6" s="10">
        <v>2017</v>
      </c>
      <c r="C6" s="10">
        <v>2018</v>
      </c>
      <c r="D6" s="10">
        <v>2019</v>
      </c>
      <c r="E6" s="10">
        <v>2020</v>
      </c>
    </row>
    <row r="7" spans="1:5">
      <c r="A7" s="15" t="s">
        <v>120</v>
      </c>
      <c r="B7" s="7"/>
      <c r="C7" s="7"/>
      <c r="D7" s="7"/>
      <c r="E7" s="7"/>
    </row>
    <row r="8" spans="1:5">
      <c r="A8" s="7" t="s">
        <v>121</v>
      </c>
      <c r="B8" s="7">
        <v>1</v>
      </c>
      <c r="C8" s="7">
        <v>1</v>
      </c>
      <c r="D8" s="7">
        <v>1</v>
      </c>
      <c r="E8" s="7">
        <v>1</v>
      </c>
    </row>
    <row r="9" spans="1:5">
      <c r="A9" s="7" t="s">
        <v>122</v>
      </c>
      <c r="B9" s="7">
        <v>90</v>
      </c>
      <c r="C9" s="7">
        <v>100</v>
      </c>
      <c r="D9" s="7">
        <v>100</v>
      </c>
      <c r="E9" s="7">
        <v>75</v>
      </c>
    </row>
    <row r="10" spans="1:5">
      <c r="A10" s="7" t="s">
        <v>123</v>
      </c>
      <c r="B10" s="7">
        <v>67</v>
      </c>
      <c r="C10" s="7">
        <v>85</v>
      </c>
      <c r="D10" s="7">
        <v>85</v>
      </c>
      <c r="E10" s="7">
        <v>63.75</v>
      </c>
    </row>
    <row r="11" spans="1:5">
      <c r="A11" s="15" t="s">
        <v>124</v>
      </c>
      <c r="B11" s="7"/>
      <c r="C11" s="7"/>
      <c r="D11" s="7"/>
      <c r="E11" s="7"/>
    </row>
    <row r="12" spans="1:5">
      <c r="A12" s="7" t="s">
        <v>125</v>
      </c>
      <c r="B12" s="7">
        <v>2.2000000000000002</v>
      </c>
      <c r="C12" s="7">
        <v>2.5</v>
      </c>
      <c r="D12" s="7">
        <v>2.5</v>
      </c>
      <c r="E12" s="7">
        <v>2.5</v>
      </c>
    </row>
    <row r="13" spans="1:5">
      <c r="A13" s="7" t="s">
        <v>126</v>
      </c>
      <c r="B13" s="14">
        <v>1438</v>
      </c>
      <c r="C13" s="14">
        <v>7200</v>
      </c>
      <c r="D13" s="14">
        <v>5760</v>
      </c>
      <c r="E13" s="14">
        <v>5760</v>
      </c>
    </row>
    <row r="14" spans="1:5">
      <c r="A14" s="7" t="s">
        <v>127</v>
      </c>
      <c r="B14" s="7">
        <v>366.7</v>
      </c>
      <c r="C14" s="7">
        <v>500</v>
      </c>
      <c r="D14" s="7">
        <v>550</v>
      </c>
      <c r="E14" s="7">
        <v>550</v>
      </c>
    </row>
    <row r="15" spans="1:5">
      <c r="A15" s="11" t="s">
        <v>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8B3A8-A08B-4C0A-B74D-D04B581EA7BD}">
  <dimension ref="A1:J9"/>
  <sheetViews>
    <sheetView workbookViewId="0">
      <selection activeCell="D28" sqref="D28"/>
    </sheetView>
  </sheetViews>
  <sheetFormatPr defaultRowHeight="14.25"/>
  <cols>
    <col min="1" max="1" width="15.5703125" style="9" bestFit="1" customWidth="1"/>
    <col min="2" max="2" width="16.5703125" style="9" customWidth="1"/>
    <col min="3" max="3" width="16.42578125" style="9" customWidth="1"/>
    <col min="4" max="4" width="15" style="9" customWidth="1"/>
    <col min="5" max="5" width="21" style="9" customWidth="1"/>
    <col min="6" max="6" width="27.28515625" style="9" customWidth="1"/>
    <col min="7" max="16384" width="9.140625" style="9"/>
  </cols>
  <sheetData>
    <row r="1" spans="1:10">
      <c r="A1" s="8" t="s">
        <v>74</v>
      </c>
      <c r="B1" s="8">
        <v>7</v>
      </c>
    </row>
    <row r="2" spans="1:10">
      <c r="A2" s="9" t="s">
        <v>119</v>
      </c>
    </row>
    <row r="4" spans="1:10">
      <c r="A4" s="13" t="str">
        <f>HYPERLINK("#'OBSAH'!A1","Naspäť na obsah")</f>
        <v>Naspäť na obsah</v>
      </c>
    </row>
    <row r="6" spans="1:10" ht="33.75" customHeight="1">
      <c r="A6" s="10" t="s">
        <v>128</v>
      </c>
      <c r="B6" s="53" t="s">
        <v>129</v>
      </c>
      <c r="C6" s="53" t="s">
        <v>130</v>
      </c>
      <c r="D6" s="53" t="s">
        <v>131</v>
      </c>
      <c r="E6" s="53" t="s">
        <v>132</v>
      </c>
      <c r="F6" s="53" t="s">
        <v>133</v>
      </c>
      <c r="G6" s="8"/>
      <c r="H6" s="8"/>
      <c r="I6" s="8"/>
      <c r="J6" s="8"/>
    </row>
    <row r="7" spans="1:10">
      <c r="A7" s="15" t="s">
        <v>124</v>
      </c>
      <c r="B7" s="7">
        <v>2.5</v>
      </c>
      <c r="C7" s="7" t="s">
        <v>134</v>
      </c>
      <c r="D7" s="7">
        <v>4880</v>
      </c>
      <c r="E7" s="7">
        <v>160.30000000000001</v>
      </c>
      <c r="F7" s="15">
        <v>2328</v>
      </c>
    </row>
    <row r="8" spans="1:10">
      <c r="A8" s="7" t="s">
        <v>120</v>
      </c>
      <c r="B8" s="7">
        <v>1</v>
      </c>
      <c r="C8" s="7" t="s">
        <v>135</v>
      </c>
      <c r="D8" s="7">
        <v>1456</v>
      </c>
      <c r="E8" s="7">
        <v>87.6</v>
      </c>
      <c r="F8" s="7">
        <v>467</v>
      </c>
    </row>
    <row r="9" spans="1:10">
      <c r="A9" s="11" t="s">
        <v>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563D1-3A6F-4C14-943C-02E902AB7B94}">
  <dimension ref="A1:D12"/>
  <sheetViews>
    <sheetView workbookViewId="0">
      <selection activeCell="A4" sqref="A4"/>
    </sheetView>
  </sheetViews>
  <sheetFormatPr defaultRowHeight="14.25"/>
  <cols>
    <col min="1" max="1" width="24.7109375" style="9" customWidth="1"/>
    <col min="2" max="2" width="13.85546875" style="9" customWidth="1"/>
    <col min="3" max="3" width="25.5703125" style="9" customWidth="1"/>
    <col min="4" max="4" width="39.42578125" style="9" customWidth="1"/>
    <col min="5" max="16384" width="9.140625" style="9"/>
  </cols>
  <sheetData>
    <row r="1" spans="1:4">
      <c r="A1" s="8" t="s">
        <v>74</v>
      </c>
      <c r="B1" s="8">
        <v>8</v>
      </c>
    </row>
    <row r="2" spans="1:4">
      <c r="A2" s="9" t="s">
        <v>136</v>
      </c>
    </row>
    <row r="4" spans="1:4">
      <c r="A4" s="13" t="str">
        <f>HYPERLINK("#'OBSAH'!A1","Naspäť na obsah")</f>
        <v>Naspäť na obsah</v>
      </c>
    </row>
    <row r="6" spans="1:4">
      <c r="A6" s="10" t="s">
        <v>128</v>
      </c>
      <c r="B6" s="10" t="s">
        <v>137</v>
      </c>
      <c r="C6" s="10" t="s">
        <v>138</v>
      </c>
      <c r="D6" s="10" t="s">
        <v>139</v>
      </c>
    </row>
    <row r="7" spans="1:4">
      <c r="A7" s="7" t="s">
        <v>120</v>
      </c>
      <c r="B7" s="16">
        <v>1</v>
      </c>
      <c r="C7" s="16" t="s">
        <v>140</v>
      </c>
      <c r="D7" s="16" t="s">
        <v>141</v>
      </c>
    </row>
    <row r="8" spans="1:4">
      <c r="A8" s="7" t="s">
        <v>124</v>
      </c>
      <c r="B8" s="16">
        <v>2.5</v>
      </c>
      <c r="C8" s="16" t="s">
        <v>142</v>
      </c>
      <c r="D8" s="16">
        <v>4500</v>
      </c>
    </row>
    <row r="9" spans="1:4">
      <c r="A9" s="7" t="s">
        <v>143</v>
      </c>
      <c r="B9" s="16" t="s">
        <v>144</v>
      </c>
      <c r="C9" s="16" t="s">
        <v>145</v>
      </c>
      <c r="D9" s="16">
        <v>5000</v>
      </c>
    </row>
    <row r="10" spans="1:4">
      <c r="A10" s="7" t="s">
        <v>146</v>
      </c>
      <c r="B10" s="16">
        <v>3</v>
      </c>
      <c r="C10" s="16" t="s">
        <v>144</v>
      </c>
      <c r="D10" s="16" t="s">
        <v>144</v>
      </c>
    </row>
    <row r="11" spans="1:4">
      <c r="A11" s="7" t="s">
        <v>147</v>
      </c>
      <c r="B11" s="16">
        <v>1.5</v>
      </c>
      <c r="C11" s="16" t="s">
        <v>144</v>
      </c>
      <c r="D11" s="16" t="s">
        <v>144</v>
      </c>
    </row>
    <row r="12" spans="1:4">
      <c r="A12" s="11" t="s">
        <v>148</v>
      </c>
      <c r="B12" s="17"/>
      <c r="C12" s="17"/>
      <c r="D12" s="1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1" ma:contentTypeDescription="Umožňuje vytvoriť nový dokument." ma:contentTypeScope="" ma:versionID="b739b09254e32074418d24b4587db33e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4dffaa0b6256937a34d8a009197f0dcd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44942FC-31DF-45A4-91AA-B91410211733}"/>
</file>

<file path=customXml/itemProps2.xml><?xml version="1.0" encoding="utf-8"?>
<ds:datastoreItem xmlns:ds="http://schemas.openxmlformats.org/officeDocument/2006/customXml" ds:itemID="{F3FC3096-3AE1-4495-A6E8-2C286F524AB9}"/>
</file>

<file path=customXml/itemProps3.xml><?xml version="1.0" encoding="utf-8"?>
<ds:datastoreItem xmlns:ds="http://schemas.openxmlformats.org/officeDocument/2006/customXml" ds:itemID="{8A4A525B-03C6-48A7-A5E8-09B8E67B5B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Lupták Matúš, MA</dc:creator>
  <cp:keywords/>
  <dc:description/>
  <cp:lastModifiedBy>Mislovič Bibiana, Mgr.</cp:lastModifiedBy>
  <cp:revision/>
  <dcterms:created xsi:type="dcterms:W3CDTF">2021-05-24T06:30:22Z</dcterms:created>
  <dcterms:modified xsi:type="dcterms:W3CDTF">2021-12-08T10:50:36Z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